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450" windowWidth="11295" windowHeight="6075"/>
  </bookViews>
  <sheets>
    <sheet name="Финансы" sheetId="15" r:id="rId1"/>
    <sheet name="Прибыль" sheetId="3" r:id="rId2"/>
    <sheet name="НДФЛ" sheetId="18" r:id="rId3"/>
    <sheet name="Акциз" sheetId="14" r:id="rId4"/>
    <sheet name="по предприятиям!" sheetId="13" r:id="rId5"/>
    <sheet name="РФО 2021" sheetId="32" r:id="rId6"/>
    <sheet name="Налогооблагаемая прибыль-2021" sheetId="22" r:id="rId7"/>
    <sheet name="Налог на прибыль 05-2022" sheetId="34" r:id="rId8"/>
    <sheet name="Лист2" sheetId="33" r:id="rId9"/>
  </sheets>
  <definedNames>
    <definedName name="_xlnm.Print_Titles" localSheetId="0">Финансы!$5:$6</definedName>
    <definedName name="_xlnm.Print_Area" localSheetId="6">'Налогооблагаемая прибыль-2021'!$A$1:$L$48</definedName>
  </definedNames>
  <calcPr calcId="125725"/>
</workbook>
</file>

<file path=xl/calcChain.xml><?xml version="1.0" encoding="utf-8"?>
<calcChain xmlns="http://schemas.openxmlformats.org/spreadsheetml/2006/main">
  <c r="H9" i="3"/>
  <c r="H10" s="1"/>
  <c r="G9"/>
  <c r="F9"/>
  <c r="F10" s="1"/>
  <c r="E9"/>
  <c r="G10" l="1"/>
  <c r="F12" i="15" l="1"/>
  <c r="G12"/>
  <c r="E12"/>
  <c r="D22"/>
  <c r="D12"/>
  <c r="D36" s="1"/>
  <c r="D39" s="1"/>
  <c r="D25"/>
  <c r="E25"/>
  <c r="F25"/>
  <c r="F22" s="1"/>
  <c r="G25"/>
  <c r="G22" s="1"/>
  <c r="C25"/>
  <c r="D16"/>
  <c r="E16"/>
  <c r="F16"/>
  <c r="G16"/>
  <c r="D29"/>
  <c r="E29"/>
  <c r="E22" s="1"/>
  <c r="F29"/>
  <c r="G29"/>
  <c r="C29"/>
  <c r="C22"/>
  <c r="C16"/>
  <c r="C12"/>
  <c r="E17" i="18"/>
  <c r="F17"/>
  <c r="G17"/>
  <c r="H17"/>
  <c r="C17"/>
  <c r="D17"/>
  <c r="C36" i="15" l="1"/>
  <c r="F36"/>
  <c r="F39" s="1"/>
  <c r="G36"/>
  <c r="G39" s="1"/>
  <c r="E36"/>
  <c r="E39" s="1"/>
  <c r="C9" i="3"/>
  <c r="E10" s="1"/>
  <c r="E18"/>
  <c r="F18"/>
  <c r="G18"/>
  <c r="H18"/>
  <c r="E17"/>
  <c r="F17"/>
  <c r="G17"/>
  <c r="H17"/>
  <c r="E15"/>
  <c r="F15"/>
  <c r="G15"/>
  <c r="H15"/>
  <c r="C17"/>
  <c r="C18"/>
  <c r="C15"/>
  <c r="D20" i="18"/>
  <c r="J43" i="34" l="1"/>
  <c r="F43"/>
  <c r="E43"/>
  <c r="J42"/>
  <c r="E42"/>
  <c r="F42" s="1"/>
  <c r="J41"/>
  <c r="E41"/>
  <c r="F41" s="1"/>
  <c r="J40"/>
  <c r="E40"/>
  <c r="F40" s="1"/>
  <c r="J39"/>
  <c r="E39"/>
  <c r="F39" s="1"/>
  <c r="J38"/>
  <c r="E38"/>
  <c r="F38" s="1"/>
  <c r="J37"/>
  <c r="E37"/>
  <c r="F37" s="1"/>
  <c r="J36"/>
  <c r="E36"/>
  <c r="F36" s="1"/>
  <c r="J35"/>
  <c r="F35"/>
  <c r="E35"/>
  <c r="J34"/>
  <c r="E34"/>
  <c r="F34" s="1"/>
  <c r="J33"/>
  <c r="E33"/>
  <c r="F33" s="1"/>
  <c r="J32"/>
  <c r="E32"/>
  <c r="F32" s="1"/>
  <c r="J31"/>
  <c r="F31"/>
  <c r="E31"/>
  <c r="J30"/>
  <c r="E30"/>
  <c r="F30" s="1"/>
  <c r="J29"/>
  <c r="E29"/>
  <c r="F29" s="1"/>
  <c r="J28"/>
  <c r="E28"/>
  <c r="F28" s="1"/>
  <c r="J27"/>
  <c r="F27"/>
  <c r="E27"/>
  <c r="J26"/>
  <c r="E26"/>
  <c r="F26" s="1"/>
  <c r="J25"/>
  <c r="E25"/>
  <c r="F25" s="1"/>
  <c r="J24"/>
  <c r="E24"/>
  <c r="F24" s="1"/>
  <c r="J23"/>
  <c r="E23"/>
  <c r="F23" s="1"/>
  <c r="J22"/>
  <c r="E22"/>
  <c r="F22" s="1"/>
  <c r="J21"/>
  <c r="E21"/>
  <c r="F21" s="1"/>
  <c r="J20"/>
  <c r="E20"/>
  <c r="F20" s="1"/>
  <c r="J19"/>
  <c r="F19"/>
  <c r="E19"/>
  <c r="J18"/>
  <c r="E18"/>
  <c r="F18" s="1"/>
  <c r="J17"/>
  <c r="E17"/>
  <c r="F17" s="1"/>
  <c r="J16"/>
  <c r="E16"/>
  <c r="F16" s="1"/>
  <c r="J15"/>
  <c r="F15"/>
  <c r="E15"/>
  <c r="J14"/>
  <c r="E14"/>
  <c r="F14" s="1"/>
  <c r="J13"/>
  <c r="E13"/>
  <c r="F13" s="1"/>
  <c r="J12"/>
  <c r="E12"/>
  <c r="F12" s="1"/>
  <c r="J11"/>
  <c r="F11"/>
  <c r="E11"/>
  <c r="J10"/>
  <c r="E10"/>
  <c r="F10" s="1"/>
  <c r="J9"/>
  <c r="E9"/>
  <c r="F9" s="1"/>
  <c r="X38" i="32" l="1"/>
  <c r="W38"/>
  <c r="V38"/>
  <c r="U38"/>
  <c r="T38"/>
  <c r="S38"/>
  <c r="R38"/>
  <c r="Q38"/>
  <c r="P38"/>
  <c r="O38"/>
  <c r="N38"/>
  <c r="M38"/>
  <c r="L38"/>
  <c r="K38"/>
  <c r="J38"/>
  <c r="H38"/>
  <c r="G38"/>
  <c r="E38"/>
  <c r="D38"/>
  <c r="I37"/>
  <c r="F37"/>
  <c r="C37" s="1"/>
  <c r="Y37" s="1"/>
  <c r="I36"/>
  <c r="F36"/>
  <c r="C36" s="1"/>
  <c r="Y36" s="1"/>
  <c r="I35"/>
  <c r="F35"/>
  <c r="C35"/>
  <c r="Y35" s="1"/>
  <c r="I34"/>
  <c r="F34"/>
  <c r="C34" s="1"/>
  <c r="Y34" s="1"/>
  <c r="I33"/>
  <c r="F33"/>
  <c r="C33" s="1"/>
  <c r="Y33" s="1"/>
  <c r="I32"/>
  <c r="F32"/>
  <c r="C32" s="1"/>
  <c r="Y32" s="1"/>
  <c r="I31"/>
  <c r="F31"/>
  <c r="C31"/>
  <c r="Y31" s="1"/>
  <c r="I30"/>
  <c r="F30"/>
  <c r="C30" s="1"/>
  <c r="Y30" s="1"/>
  <c r="I29"/>
  <c r="F29"/>
  <c r="C29" s="1"/>
  <c r="Y29" s="1"/>
  <c r="I28"/>
  <c r="F28"/>
  <c r="C28" s="1"/>
  <c r="Y28" s="1"/>
  <c r="I27"/>
  <c r="F27"/>
  <c r="C27"/>
  <c r="Y27" s="1"/>
  <c r="I26"/>
  <c r="F26"/>
  <c r="C26" s="1"/>
  <c r="Y26" s="1"/>
  <c r="I25"/>
  <c r="F25"/>
  <c r="C25" s="1"/>
  <c r="Y25" s="1"/>
  <c r="I24"/>
  <c r="F24"/>
  <c r="C24" s="1"/>
  <c r="Y24" s="1"/>
  <c r="I23"/>
  <c r="F23"/>
  <c r="C23"/>
  <c r="Y23" s="1"/>
  <c r="I22"/>
  <c r="F22"/>
  <c r="C22" s="1"/>
  <c r="Y22" s="1"/>
  <c r="I21"/>
  <c r="F21"/>
  <c r="C21" s="1"/>
  <c r="Y21" s="1"/>
  <c r="I20"/>
  <c r="F20"/>
  <c r="C20" s="1"/>
  <c r="Y20" s="1"/>
  <c r="I19"/>
  <c r="F19"/>
  <c r="C19"/>
  <c r="Y19" s="1"/>
  <c r="I18"/>
  <c r="F18"/>
  <c r="C18" s="1"/>
  <c r="Y18" s="1"/>
  <c r="I17"/>
  <c r="F17"/>
  <c r="C17" s="1"/>
  <c r="Y17" s="1"/>
  <c r="I16"/>
  <c r="F16"/>
  <c r="C16" s="1"/>
  <c r="Y16" s="1"/>
  <c r="I15"/>
  <c r="F15"/>
  <c r="C15"/>
  <c r="Y15" s="1"/>
  <c r="I14"/>
  <c r="F14"/>
  <c r="C14" s="1"/>
  <c r="Y14" s="1"/>
  <c r="I13"/>
  <c r="F13"/>
  <c r="C13" s="1"/>
  <c r="Y13" s="1"/>
  <c r="I12"/>
  <c r="F12"/>
  <c r="C12" s="1"/>
  <c r="Y12" s="1"/>
  <c r="I11"/>
  <c r="F11"/>
  <c r="C11"/>
  <c r="Y11" s="1"/>
  <c r="I10"/>
  <c r="F10"/>
  <c r="C10" s="1"/>
  <c r="Y10" s="1"/>
  <c r="I9"/>
  <c r="F9"/>
  <c r="C9" s="1"/>
  <c r="Y9" s="1"/>
  <c r="I8"/>
  <c r="F8"/>
  <c r="C8" s="1"/>
  <c r="Y8" s="1"/>
  <c r="I7"/>
  <c r="F7"/>
  <c r="C7"/>
  <c r="Y7" s="1"/>
  <c r="I6"/>
  <c r="F6"/>
  <c r="C6" s="1"/>
  <c r="Y6" s="1"/>
  <c r="I5"/>
  <c r="F5"/>
  <c r="C5" s="1"/>
  <c r="Y5" s="1"/>
  <c r="I4"/>
  <c r="F4"/>
  <c r="F38" s="1"/>
  <c r="C4" l="1"/>
  <c r="C38" s="1"/>
  <c r="I38"/>
  <c r="Y4" l="1"/>
  <c r="Y38" s="1"/>
  <c r="C20" i="18"/>
  <c r="H4"/>
  <c r="G4"/>
  <c r="F4"/>
  <c r="E4"/>
  <c r="H20"/>
  <c r="G19"/>
  <c r="E20"/>
  <c r="F19" l="1"/>
  <c r="F20"/>
  <c r="G20"/>
  <c r="H19"/>
  <c r="E19"/>
  <c r="C39" i="15"/>
</calcChain>
</file>

<file path=xl/sharedStrings.xml><?xml version="1.0" encoding="utf-8"?>
<sst xmlns="http://schemas.openxmlformats.org/spreadsheetml/2006/main" count="506" uniqueCount="287">
  <si>
    <t>Показатели</t>
  </si>
  <si>
    <t xml:space="preserve">Единица </t>
  </si>
  <si>
    <t>оценка</t>
  </si>
  <si>
    <t>прогноз</t>
  </si>
  <si>
    <t>измерения</t>
  </si>
  <si>
    <t xml:space="preserve">    в том числе:</t>
  </si>
  <si>
    <t>отчет</t>
  </si>
  <si>
    <t>в том числе:</t>
  </si>
  <si>
    <t>Расчет</t>
  </si>
  <si>
    <t>(по предприятию)</t>
  </si>
  <si>
    <t>1 . Объем производства, тыс. дал</t>
  </si>
  <si>
    <t>2. Облагаемый объем, тыс. дал</t>
  </si>
  <si>
    <t>в том числе</t>
  </si>
  <si>
    <t>поступлений акциза на спирт этиловый</t>
  </si>
  <si>
    <t>поступлений акциза на вина и винные напитки</t>
  </si>
  <si>
    <t>поступлений акциза на пиво</t>
  </si>
  <si>
    <t xml:space="preserve">в том числе: </t>
  </si>
  <si>
    <r>
      <t xml:space="preserve"> - крепкостью __</t>
    </r>
    <r>
      <rPr>
        <sz val="10"/>
        <rFont val="Symbol"/>
        <family val="1"/>
        <charset val="2"/>
      </rPr>
      <t></t>
    </r>
  </si>
  <si>
    <t>тыс.руб.</t>
  </si>
  <si>
    <t>Приложение № 1</t>
  </si>
  <si>
    <t>ИНН</t>
  </si>
  <si>
    <t>Адрес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</si>
  <si>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</si>
  <si>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</si>
  <si>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</si>
  <si>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</si>
  <si>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</si>
  <si>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</si>
  <si>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</si>
  <si>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</si>
  <si>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</si>
  <si>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</si>
  <si>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</si>
  <si>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</si>
  <si>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</si>
  <si>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</si>
  <si>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</si>
  <si>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</si>
  <si>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</si>
  <si>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</si>
  <si>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</si>
  <si>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</si>
  <si>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</si>
  <si>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</si>
  <si>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</si>
  <si>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</si>
  <si>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</si>
  <si>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</si>
  <si>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</si>
  <si>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</si>
  <si>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</si>
  <si>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</si>
  <si>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</si>
  <si>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г.Нововоронеж</t>
  </si>
  <si>
    <t>г.Воронеж</t>
  </si>
  <si>
    <t>Итого по области</t>
  </si>
  <si>
    <t>Аннинский муниципальный район</t>
  </si>
  <si>
    <t>Бутурлиновский муниципальный район</t>
  </si>
  <si>
    <t>Верхнехавский муниципальный район</t>
  </si>
  <si>
    <t>Калачеевский муниципальный район</t>
  </si>
  <si>
    <t>Лискинский муниципальный район</t>
  </si>
  <si>
    <t>Новоусманский муниципальный район</t>
  </si>
  <si>
    <t>Новохоперский муниципальный район</t>
  </si>
  <si>
    <t>Острогожский муниципальный район</t>
  </si>
  <si>
    <t>Панинский муниципальный район</t>
  </si>
  <si>
    <t>Рамонский муниципальный район</t>
  </si>
  <si>
    <t>Россошанский муниципальный район</t>
  </si>
  <si>
    <t>Город Воронеж</t>
  </si>
  <si>
    <t>Город Борисоглебск</t>
  </si>
  <si>
    <t>Город Нововоронеж</t>
  </si>
  <si>
    <t>Наименование муниципальных районов, городских округов</t>
  </si>
  <si>
    <t>Налогооблагаемая прибыль предприятий, зарегистрированных на территории муниципального образования, тыс.руб.</t>
  </si>
  <si>
    <t>1. Налогооблагаемая прибыль предприятий, ВСЕГО            (по форме 5-ПМ УФНС)</t>
  </si>
  <si>
    <t>прибыль (+)</t>
  </si>
  <si>
    <t>убыток (-)</t>
  </si>
  <si>
    <t>Налогооблагаемая прибыль предприятий</t>
  </si>
  <si>
    <t>Организация</t>
  </si>
  <si>
    <t xml:space="preserve">Единица измерения: тыс. руб. </t>
  </si>
  <si>
    <t>Вид экономической деятельности по ОКВЭД</t>
  </si>
  <si>
    <t>Главный бухгалтер</t>
  </si>
  <si>
    <t>телефон</t>
  </si>
  <si>
    <t>электронная почта</t>
  </si>
  <si>
    <t xml:space="preserve">Руководитель </t>
  </si>
  <si>
    <t>Налогооблагаемая прибыль</t>
  </si>
  <si>
    <t>Налог на прибыль в бюджет Воронежской области (по ставке 18%)</t>
  </si>
  <si>
    <t>Форма запроса по наиболее значимым предприятиям, расположенным на территории муниципального образования</t>
  </si>
  <si>
    <t xml:space="preserve">Форма должна быть заполнена по наиболее значимым предприятиям МО </t>
  </si>
  <si>
    <t>КПП</t>
  </si>
  <si>
    <t>официальный сайт</t>
  </si>
  <si>
    <t xml:space="preserve"> (в ценах соответствующих лет по полному кругу предприятий)</t>
  </si>
  <si>
    <t>Налогооблагаемая прибыль по обособленным подразделениям предприятий (филиалам) и консолидированным группам налогоплательщиков (КГН)</t>
  </si>
  <si>
    <t xml:space="preserve"> - налог на прибыль по обособленным предприятиям (филиалам)</t>
  </si>
  <si>
    <t>2. Сальдированный финансовый результат деятельности организаций (прибыль минус убыток) по крупным и средним организациям</t>
  </si>
  <si>
    <t>3. Ставка акциза, руб/дал</t>
  </si>
  <si>
    <t>4. Сумма акциза, тыс. руб</t>
  </si>
  <si>
    <t>5. Собираемость, %</t>
  </si>
  <si>
    <t>6. Поступление акциза в бюджет, тыс. руб.</t>
  </si>
  <si>
    <t>Исполнитель</t>
  </si>
  <si>
    <t>1 . Объем производства и реализации водки и ликероводочных изделий, тыс. дал</t>
  </si>
  <si>
    <t xml:space="preserve"> - содержание спирта свыше 9%</t>
  </si>
  <si>
    <t>2. Содержание абсолютного спирта, тыс. дал</t>
  </si>
  <si>
    <t>4. Сумма акциза, тыс.руб.</t>
  </si>
  <si>
    <t>6. Зачет по спирту, тыс.руб.</t>
  </si>
  <si>
    <t>8. Поступление акциза в бюджет, тыс. руб.</t>
  </si>
  <si>
    <t>3. Содержание абсолютного спирта, тыс. дал</t>
  </si>
  <si>
    <t>4. Ставка акциза, руб/дал</t>
  </si>
  <si>
    <t>5. Сумма акциза, тыс.руб.</t>
  </si>
  <si>
    <t>7. Собираемость, %</t>
  </si>
  <si>
    <t>- областной бюджет</t>
  </si>
  <si>
    <t>- местный бюджет</t>
  </si>
  <si>
    <t>тел.исполнителя</t>
  </si>
  <si>
    <t>4.Сумма акциза, тыс. руб</t>
  </si>
  <si>
    <t>VIII. Финансы</t>
  </si>
  <si>
    <t xml:space="preserve"> (в ценах соответствующих лет)</t>
  </si>
  <si>
    <t>Налоги на имущество</t>
  </si>
  <si>
    <t xml:space="preserve">Транспортный налог </t>
  </si>
  <si>
    <t xml:space="preserve">Налог на игорный бизнес </t>
  </si>
  <si>
    <t xml:space="preserve">Земельный налог </t>
  </si>
  <si>
    <t>Налоги на совокупный доход</t>
  </si>
  <si>
    <t xml:space="preserve"> - единый налог на вмененный доход для определения видов деятельности</t>
  </si>
  <si>
    <t xml:space="preserve"> - единый сельскохозяйственный налог</t>
  </si>
  <si>
    <t xml:space="preserve"> - налог, взимаемый в связи с применением патентной системы налогообложения</t>
  </si>
  <si>
    <t>Государственная пошлина</t>
  </si>
  <si>
    <t xml:space="preserve">Прочие налоги и сборы </t>
  </si>
  <si>
    <t>тыс. чел.</t>
  </si>
  <si>
    <t>руб.</t>
  </si>
  <si>
    <t>Расчет поступлений налога на доходы физических лиц</t>
  </si>
  <si>
    <t>Единица  измерения</t>
  </si>
  <si>
    <t xml:space="preserve">тыс. рублей </t>
  </si>
  <si>
    <t>Муниципальные образования Воронежской области</t>
  </si>
  <si>
    <t>Акцизы, ВСЕГО</t>
  </si>
  <si>
    <t>Акцизы на нефтепродукты (10%)</t>
  </si>
  <si>
    <t>Акцизы на алкоголь</t>
  </si>
  <si>
    <t>Налоги на имущество ВСЕГО</t>
  </si>
  <si>
    <t>Налоги на имущество физических лиц</t>
  </si>
  <si>
    <t>Налог на имущество организаций</t>
  </si>
  <si>
    <t xml:space="preserve"> - единый налог, взимаемый в связи с применением упрощенной системы налогообложения</t>
  </si>
  <si>
    <t>г.Борисоглебск</t>
  </si>
  <si>
    <t>Единицы измерения: Тысяча рублей</t>
  </si>
  <si>
    <t>Наблюдаемые ОКТМО (сводно)</t>
  </si>
  <si>
    <t>Сводная таблица  показателей</t>
  </si>
  <si>
    <t xml:space="preserve">для оценки налогового потенциала муниципальных районов и городских округов области </t>
  </si>
  <si>
    <t>№ п/п</t>
  </si>
  <si>
    <t>Налоговая база по прибыли</t>
  </si>
  <si>
    <t>Налогооблагаемая прибыль по обособленным предприятиям (филиалам) и КГН, тыс.руб.</t>
  </si>
  <si>
    <t>1. Фонд оплаты труда</t>
  </si>
  <si>
    <t>2. Суммы, исключаемые из совокупного дохода физических лиц (налоговые вычеты)</t>
  </si>
  <si>
    <t>Среднегодовая численность населения</t>
  </si>
  <si>
    <t xml:space="preserve"> - налог на  прибыль предприятий, зарегистрированных на территории мун. района (городского округа) </t>
  </si>
  <si>
    <t xml:space="preserve">Налогооблагаемая прибыль предприятий, зарегистрированных на территории муниципального образования (форма 5-ПМ УФНС) </t>
  </si>
  <si>
    <t>из них: в бюджет муниципального района (городского округа)</t>
  </si>
  <si>
    <t>Ставки акциза установлены статьёй 193 Налогового кодекса Российской Федерации</t>
  </si>
  <si>
    <t>форму не изменять!</t>
  </si>
  <si>
    <t>Предварительная информация по итогам 7 месяцев будет уточнена!</t>
  </si>
  <si>
    <t>Неналоговые доходы</t>
  </si>
  <si>
    <t>факт</t>
  </si>
  <si>
    <t>2022 год (прогноз)</t>
  </si>
  <si>
    <t>Наблюдаемые статьи (сводно): Налог на прибыль организаций</t>
  </si>
  <si>
    <t>Начислено - всего</t>
  </si>
  <si>
    <t>Поступило - всего</t>
  </si>
  <si>
    <t>Возмещено</t>
  </si>
  <si>
    <t>Бобровский муниципальный район</t>
  </si>
  <si>
    <t>Богучарский муниципальный район</t>
  </si>
  <si>
    <t>Верхнемамонский муниципальный район</t>
  </si>
  <si>
    <t>Воробьевский муниципальный район</t>
  </si>
  <si>
    <t>Грибановский муниципальный район</t>
  </si>
  <si>
    <t>Каменский муниципальный район</t>
  </si>
  <si>
    <t>Кантемировский муниципальный район</t>
  </si>
  <si>
    <t>Каширский муниципальный район</t>
  </si>
  <si>
    <t>Нижнедевицкий муниципальный район</t>
  </si>
  <si>
    <t>Ольховатский муниципальный район</t>
  </si>
  <si>
    <t>Павловский муниципальный район</t>
  </si>
  <si>
    <t>Петропавловский муниципальный район</t>
  </si>
  <si>
    <t>Поворинский муниципальный район</t>
  </si>
  <si>
    <t>Подгоренский муниципальный район</t>
  </si>
  <si>
    <t>Репьевский муниципальный район</t>
  </si>
  <si>
    <t>Семилукский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</si>
  <si>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</si>
  <si>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</si>
  <si>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</si>
  <si>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</si>
  <si>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>Налоги, сборы и регулярные платежи за пользование природными ресурсами ВСЕГО</t>
  </si>
  <si>
    <t>2023 год (прогноз)</t>
  </si>
  <si>
    <t>10. Отработка недоимки (реструктуризация)</t>
  </si>
  <si>
    <t>2024 год (прогноз)</t>
  </si>
  <si>
    <t xml:space="preserve">Месяцы: Май       </t>
  </si>
  <si>
    <t>ИТОГО за 5 месяцев 2021 года</t>
  </si>
  <si>
    <t xml:space="preserve">  - налог на профессиональный доход(63% ОБ+37% ОМС)</t>
  </si>
  <si>
    <t>акциза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</t>
  </si>
  <si>
    <t xml:space="preserve"> - годовые перерасчеты</t>
  </si>
  <si>
    <t xml:space="preserve">3. Налог на прибыль в территориальный бюджет </t>
  </si>
  <si>
    <t>2. Ставка налога на прибыль в консолидированный бюджет Воронежской области</t>
  </si>
  <si>
    <t>%</t>
  </si>
  <si>
    <t xml:space="preserve">Региональная финансовая обеспеченность </t>
  </si>
  <si>
    <t xml:space="preserve">Налог на прибыль организаций </t>
  </si>
  <si>
    <t xml:space="preserve">Налог на доходы физических лиц         </t>
  </si>
  <si>
    <t>Акцизы по продукции, производимой на территории</t>
  </si>
  <si>
    <t>на нефтепродукты</t>
  </si>
  <si>
    <t>на ликеро-водочные изделия, вино и пиво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</si>
  <si>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</si>
  <si>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</si>
  <si>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</si>
  <si>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</si>
  <si>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профессиональный доход</t>
  </si>
  <si>
    <t xml:space="preserve">Налоги на имущество физических лиц     </t>
  </si>
  <si>
    <t xml:space="preserve">Налог на имущество организаций         </t>
  </si>
  <si>
    <t xml:space="preserve">Транспортный налог                     </t>
  </si>
  <si>
    <t>Транспортный налог с организаций</t>
  </si>
  <si>
    <t>Транспортный налог с физических лиц</t>
  </si>
  <si>
    <t xml:space="preserve">Налог на игорный бизнес           </t>
  </si>
  <si>
    <t xml:space="preserve">Земельный налог                      </t>
  </si>
  <si>
    <t>Земельный налог с организаций</t>
  </si>
  <si>
    <t>Земельный налог с физических лиц</t>
  </si>
  <si>
    <t xml:space="preserve">Налоги, сборы и регулярные платежи за пользование природными ресурсами </t>
  </si>
  <si>
    <t xml:space="preserve">Задолженность  и перерасчеты по отмененным налогам, cборам и иным обязательным платежам </t>
  </si>
  <si>
    <t>Среднедушевая региональная финансовая обеспеченность                                               (Итого доходов :  численность населения)</t>
  </si>
  <si>
    <t>ИТОГО доходов</t>
  </si>
  <si>
    <t>1 полугодие 2022 года</t>
  </si>
  <si>
    <t>х</t>
  </si>
  <si>
    <t>3. Возмещение НДФЛ</t>
  </si>
  <si>
    <t>4. Налоговая база</t>
  </si>
  <si>
    <t>5.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</si>
  <si>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6.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</si>
  <si>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7.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</si>
  <si>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8.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</si>
  <si>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9. Налог на доходы физических лиц в части 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</si>
  <si>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r>
      <t xml:space="preserve">Региональная финансовая обеспеченность за 2021 год  для рейтинга </t>
    </r>
    <r>
      <rPr>
        <b/>
        <sz val="14"/>
        <color theme="9" tint="-0.249977111117893"/>
        <rFont val="Times New Roman"/>
        <family val="1"/>
        <charset val="204"/>
      </rPr>
      <t>(новая методика)</t>
    </r>
  </si>
  <si>
    <t xml:space="preserve">Налоговые доходы </t>
  </si>
  <si>
    <t>Налог на прибыль в бюджет Воронежской области (17%)</t>
  </si>
  <si>
    <t xml:space="preserve">Налог на доходы с физических лиц </t>
  </si>
  <si>
    <t>Государственная пошлина РИАС</t>
  </si>
  <si>
    <t xml:space="preserve">Итого доходов </t>
  </si>
  <si>
    <t>2022 год (оценка)</t>
  </si>
  <si>
    <t>на 2023 год и прогноз на 2024-2025 годы</t>
  </si>
  <si>
    <t xml:space="preserve">  на 05.07.2022</t>
  </si>
  <si>
    <t xml:space="preserve">2021 год (отчет по форме 5-ПМ) </t>
  </si>
  <si>
    <r>
      <t>11. ИТОГО поступило налога на доходы физических  лиц (п.5+п.6+п.7+п.8+п.9</t>
    </r>
    <r>
      <rPr>
        <sz val="11"/>
        <rFont val="Symbol"/>
        <family val="1"/>
        <charset val="2"/>
      </rPr>
      <t>±</t>
    </r>
    <r>
      <rPr>
        <sz val="9.9"/>
        <rFont val="Times New Roman"/>
        <family val="1"/>
        <charset val="204"/>
      </rPr>
      <t>п.10)</t>
    </r>
  </si>
  <si>
    <t>Аналитические модели: Расчёты с бюджетом (2022) (Витрина данных "Расчёты с бюджетом" (2022 год))</t>
  </si>
  <si>
    <t>Годы: 2022</t>
  </si>
  <si>
    <t>% роста 5 мес.2022 к 5 мес. 2021</t>
  </si>
  <si>
    <t>ИТОГО за 2021 год</t>
  </si>
  <si>
    <t>Доля,%</t>
  </si>
  <si>
    <t>на 01.06.2022</t>
  </si>
  <si>
    <t>ИТОГО поступило</t>
  </si>
  <si>
    <t>Приложение № 3</t>
  </si>
  <si>
    <t>Приложение 2</t>
  </si>
  <si>
    <t xml:space="preserve"> Эртильского муниципального района   на период до 2025 года</t>
  </si>
  <si>
    <t>исполнитель: Бычуткина Н.Д.</t>
  </si>
  <si>
    <t>телефон:8 473 45  (2-15-35)</t>
  </si>
  <si>
    <t>Исполнитель:                                  Бычуткина Н.Д.</t>
  </si>
  <si>
    <t>тел. Исполнителя 473 45 2-15-35</t>
  </si>
  <si>
    <t>тел. Исполнителя 8473-45 2-15-35</t>
  </si>
  <si>
    <t>Исполнитель:                    Бычуткина Н.Д.</t>
  </si>
  <si>
    <t>ООО "Эртильский сахар</t>
  </si>
  <si>
    <t>10.81.1</t>
  </si>
  <si>
    <t>Хареба В.В.</t>
  </si>
  <si>
    <t>Пушнина О.Е.</t>
  </si>
  <si>
    <t>847345-2-25-53</t>
  </si>
  <si>
    <t>г. Эртиль ул. Первомайская д.1б</t>
  </si>
  <si>
    <t>ОАО "Эртильский литейно-механический завод"</t>
  </si>
  <si>
    <t>Лесных В.К.</t>
  </si>
  <si>
    <t>Симонова О.А.</t>
  </si>
  <si>
    <t>847345-2-15-72</t>
  </si>
  <si>
    <t>ELMZ1 @ Jndeks.ru</t>
  </si>
  <si>
    <t>г. Эртиль ул. Труда Д.1а</t>
  </si>
  <si>
    <t>ООО "Благо-Юг"</t>
  </si>
  <si>
    <t>10.41.54</t>
  </si>
  <si>
    <t>Кислицын А.В.</t>
  </si>
  <si>
    <t>847345 2-42-01</t>
  </si>
  <si>
    <t>г. Эртиль ул. Феактистова д.21 а оф.1</t>
  </si>
  <si>
    <t>ООО "Агротех-Гарант" Ростошинский</t>
  </si>
  <si>
    <t>Суханов Н.В.</t>
  </si>
  <si>
    <t>Юрьева Н.Н.</t>
  </si>
  <si>
    <t>847345 4-61-35</t>
  </si>
  <si>
    <t>Эртильский р-н С. Ростоши ул. Ленинская д.120</t>
  </si>
  <si>
    <t>132956/4153</t>
  </si>
  <si>
    <t>180000/0</t>
  </si>
  <si>
    <t>132956-всего, в т.ч. с/х 128803, прочие 4153</t>
  </si>
  <si>
    <t>200000/0</t>
  </si>
  <si>
    <t>250000/0</t>
  </si>
  <si>
    <t>132462/867</t>
  </si>
  <si>
    <t>_Эртильского__муниципального района  (городского округа)    на период до 2025 года</t>
  </si>
  <si>
    <t>исполнитель:                                       Бычуткина Н.Д.</t>
  </si>
  <si>
    <t>телефон:                     8473 45 2-1535</t>
  </si>
  <si>
    <t xml:space="preserve"> Эртильского   муниципального района   на период до 2025 года</t>
  </si>
  <si>
    <t>исполнитель:                                        Бычуткина Н.Д.</t>
  </si>
  <si>
    <t>телефон:                                        8 473 45 2-15-35</t>
  </si>
</sst>
</file>

<file path=xl/styles.xml><?xml version="1.0" encoding="utf-8"?>
<styleSheet xmlns="http://schemas.openxmlformats.org/spreadsheetml/2006/main">
  <numFmts count="1">
    <numFmt numFmtId="164" formatCode="#,##0.0"/>
  </numFmts>
  <fonts count="73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</font>
    <font>
      <sz val="10"/>
      <name val="Symbol"/>
      <family val="1"/>
      <charset val="2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0"/>
      <color indexed="8"/>
      <name val="Arial"/>
      <family val="2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color indexed="10"/>
      <name val="Arial Cyr"/>
      <family val="2"/>
      <charset val="204"/>
    </font>
    <font>
      <sz val="9"/>
      <name val="Arial Cyr"/>
      <charset val="204"/>
    </font>
    <font>
      <sz val="9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8"/>
      <name val="Times New Roman"/>
      <family val="1"/>
    </font>
    <font>
      <b/>
      <i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Tahoma"/>
      <family val="2"/>
      <charset val="204"/>
    </font>
    <font>
      <sz val="1"/>
      <color rgb="FF000000"/>
      <name val="Arial"/>
      <family val="2"/>
      <charset val="204"/>
    </font>
    <font>
      <u/>
      <sz val="10"/>
      <color theme="10"/>
      <name val="Arial Cyr"/>
      <charset val="204"/>
    </font>
    <font>
      <sz val="9"/>
      <color theme="1"/>
      <name val="Times New Roman"/>
      <family val="2"/>
      <charset val="204"/>
    </font>
    <font>
      <b/>
      <sz val="9"/>
      <color theme="1"/>
      <name val="Times New Roman"/>
      <family val="1"/>
      <charset val="204"/>
    </font>
    <font>
      <sz val="10"/>
      <color rgb="FFC00000"/>
      <name val="Arial Cyr"/>
      <charset val="204"/>
    </font>
    <font>
      <sz val="10"/>
      <color rgb="FFC00000"/>
      <name val="Times New Roman"/>
      <family val="1"/>
      <charset val="204"/>
    </font>
    <font>
      <sz val="12"/>
      <color rgb="FF0000CC"/>
      <name val="Arial"/>
      <family val="2"/>
      <charset val="204"/>
    </font>
    <font>
      <sz val="8"/>
      <color rgb="FF0000CC"/>
      <name val="Arial Cyr"/>
      <charset val="204"/>
    </font>
    <font>
      <b/>
      <sz val="9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Times New Roman"/>
      <family val="1"/>
    </font>
    <font>
      <sz val="12"/>
      <color rgb="FF9C0006"/>
      <name val="Times New Roman"/>
      <family val="2"/>
      <charset val="204"/>
    </font>
    <font>
      <b/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9" tint="-0.249977111117893"/>
      <name val="Times New Roman"/>
      <family val="1"/>
      <charset val="204"/>
    </font>
    <font>
      <sz val="9"/>
      <color rgb="FFFF0000"/>
      <name val="Arial Cyr"/>
      <charset val="204"/>
    </font>
    <font>
      <sz val="10"/>
      <color theme="9" tint="-0.249977111117893"/>
      <name val="Arial Cyr"/>
      <charset val="204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2"/>
      <charset val="204"/>
    </font>
    <font>
      <b/>
      <sz val="9"/>
      <color theme="9" tint="-0.249977111117893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Symbol"/>
      <family val="1"/>
      <charset val="2"/>
    </font>
    <font>
      <sz val="9.9"/>
      <name val="Times New Roman"/>
      <family val="1"/>
      <charset val="204"/>
    </font>
    <font>
      <b/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44" fillId="2" borderId="0">
      <alignment horizontal="left" vertical="top"/>
    </xf>
    <xf numFmtId="0" fontId="45" fillId="2" borderId="0">
      <alignment horizontal="center" vertical="top"/>
    </xf>
    <xf numFmtId="0" fontId="45" fillId="2" borderId="0">
      <alignment horizontal="left" vertical="top"/>
    </xf>
    <xf numFmtId="0" fontId="46" fillId="2" borderId="0">
      <alignment horizontal="left" vertical="top"/>
    </xf>
    <xf numFmtId="0" fontId="45" fillId="2" borderId="0">
      <alignment horizontal="left" vertical="center"/>
    </xf>
    <xf numFmtId="0" fontId="45" fillId="2" borderId="0">
      <alignment horizontal="right" vertical="center"/>
    </xf>
    <xf numFmtId="0" fontId="45" fillId="2" borderId="0">
      <alignment horizontal="right" vertical="top"/>
    </xf>
    <xf numFmtId="0" fontId="46" fillId="2" borderId="0">
      <alignment horizontal="left" vertical="top"/>
    </xf>
    <xf numFmtId="0" fontId="46" fillId="2" borderId="0">
      <alignment horizontal="left" vertical="top"/>
    </xf>
    <xf numFmtId="0" fontId="46" fillId="2" borderId="0">
      <alignment horizontal="left" vertical="top"/>
    </xf>
    <xf numFmtId="0" fontId="47" fillId="0" borderId="0" applyNumberFormat="0" applyFill="0" applyBorder="0" applyAlignment="0" applyProtection="0"/>
    <xf numFmtId="0" fontId="43" fillId="0" borderId="0"/>
    <xf numFmtId="0" fontId="31" fillId="0" borderId="0"/>
    <xf numFmtId="0" fontId="31" fillId="0" borderId="0"/>
    <xf numFmtId="0" fontId="3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7" fillId="0" borderId="0"/>
    <xf numFmtId="0" fontId="31" fillId="0" borderId="0"/>
    <xf numFmtId="0" fontId="31" fillId="0" borderId="0"/>
    <xf numFmtId="0" fontId="31" fillId="0" borderId="0"/>
    <xf numFmtId="0" fontId="43" fillId="0" borderId="0"/>
    <xf numFmtId="0" fontId="59" fillId="3" borderId="0" applyNumberFormat="0" applyBorder="0" applyAlignment="0" applyProtection="0"/>
    <xf numFmtId="0" fontId="1" fillId="0" borderId="0"/>
    <xf numFmtId="0" fontId="7" fillId="0" borderId="0"/>
  </cellStyleXfs>
  <cellXfs count="240">
    <xf numFmtId="0" fontId="0" fillId="0" borderId="0" xfId="0"/>
    <xf numFmtId="0" fontId="3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6" fillId="0" borderId="2" xfId="0" applyNumberFormat="1" applyFont="1" applyFill="1" applyBorder="1" applyAlignment="1" applyProtection="1">
      <alignment vertical="top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2" xfId="0" applyNumberFormat="1" applyFont="1" applyFill="1" applyBorder="1" applyAlignment="1" applyProtection="1">
      <alignment vertical="top" wrapText="1"/>
    </xf>
    <xf numFmtId="0" fontId="10" fillId="0" borderId="2" xfId="0" applyFont="1" applyBorder="1" applyAlignment="1">
      <alignment horizont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0" fontId="2" fillId="0" borderId="4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>
      <alignment vertical="top" wrapText="1"/>
    </xf>
    <xf numFmtId="0" fontId="12" fillId="0" borderId="0" xfId="0" applyFont="1"/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0" xfId="0" applyFont="1" applyFill="1" applyProtection="1">
      <protection locked="0"/>
    </xf>
    <xf numFmtId="0" fontId="15" fillId="0" borderId="0" xfId="0" applyFont="1" applyFill="1" applyProtection="1"/>
    <xf numFmtId="0" fontId="17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3" fillId="0" borderId="0" xfId="0" applyFont="1" applyFill="1" applyAlignment="1" applyProtection="1">
      <alignment horizontal="centerContinuous" vertical="center"/>
    </xf>
    <xf numFmtId="0" fontId="13" fillId="0" borderId="0" xfId="0" applyFont="1" applyAlignment="1" applyProtection="1">
      <alignment horizontal="centerContinuous" vertical="center"/>
    </xf>
    <xf numFmtId="0" fontId="16" fillId="0" borderId="0" xfId="0" applyFont="1" applyFill="1" applyProtection="1"/>
    <xf numFmtId="0" fontId="16" fillId="0" borderId="5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/>
    </xf>
    <xf numFmtId="0" fontId="15" fillId="0" borderId="2" xfId="0" applyFont="1" applyFill="1" applyBorder="1" applyProtection="1"/>
    <xf numFmtId="0" fontId="20" fillId="0" borderId="2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left" vertical="center" wrapText="1" indent="4"/>
    </xf>
    <xf numFmtId="0" fontId="15" fillId="0" borderId="2" xfId="0" applyFont="1" applyFill="1" applyBorder="1" applyAlignment="1" applyProtection="1">
      <alignment horizontal="left" vertical="center" wrapText="1" indent="2"/>
    </xf>
    <xf numFmtId="0" fontId="16" fillId="0" borderId="2" xfId="0" applyFont="1" applyFill="1" applyBorder="1" applyAlignment="1" applyProtection="1">
      <alignment horizontal="center" vertical="center"/>
    </xf>
    <xf numFmtId="164" fontId="22" fillId="0" borderId="2" xfId="0" applyNumberFormat="1" applyFont="1" applyFill="1" applyBorder="1" applyAlignment="1" applyProtection="1">
      <alignment horizontal="right"/>
    </xf>
    <xf numFmtId="0" fontId="16" fillId="0" borderId="4" xfId="0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horizontal="center" vertical="center"/>
    </xf>
    <xf numFmtId="0" fontId="16" fillId="0" borderId="8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21" fillId="0" borderId="0" xfId="0" applyFont="1" applyFill="1"/>
    <xf numFmtId="0" fontId="0" fillId="0" borderId="0" xfId="0" applyFont="1" applyFill="1"/>
    <xf numFmtId="3" fontId="6" fillId="0" borderId="0" xfId="0" applyNumberFormat="1" applyFont="1" applyFill="1"/>
    <xf numFmtId="0" fontId="24" fillId="0" borderId="2" xfId="0" applyFont="1" applyFill="1" applyBorder="1"/>
    <xf numFmtId="3" fontId="24" fillId="0" borderId="2" xfId="0" applyNumberFormat="1" applyFont="1" applyFill="1" applyBorder="1" applyAlignment="1">
      <alignment horizontal="right"/>
    </xf>
    <xf numFmtId="0" fontId="24" fillId="0" borderId="3" xfId="0" applyFont="1" applyFill="1" applyBorder="1"/>
    <xf numFmtId="0" fontId="25" fillId="0" borderId="2" xfId="0" applyFont="1" applyFill="1" applyBorder="1"/>
    <xf numFmtId="3" fontId="6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 applyProtection="1">
      <alignment horizontal="centerContinuous" vertical="center"/>
    </xf>
    <xf numFmtId="3" fontId="0" fillId="0" borderId="0" xfId="0" applyNumberFormat="1"/>
    <xf numFmtId="0" fontId="28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2" xfId="0" applyBorder="1"/>
    <xf numFmtId="0" fontId="28" fillId="0" borderId="0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9" xfId="0" applyFont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0" fillId="0" borderId="9" xfId="0" applyBorder="1"/>
    <xf numFmtId="0" fontId="30" fillId="0" borderId="0" xfId="0" applyFont="1" applyAlignment="1"/>
    <xf numFmtId="3" fontId="6" fillId="0" borderId="2" xfId="0" applyNumberFormat="1" applyFont="1" applyFill="1" applyBorder="1" applyAlignment="1" applyProtection="1">
      <alignment horizontal="right"/>
      <protection locked="0"/>
    </xf>
    <xf numFmtId="3" fontId="22" fillId="0" borderId="2" xfId="0" applyNumberFormat="1" applyFont="1" applyFill="1" applyBorder="1" applyAlignment="1" applyProtection="1">
      <alignment horizontal="right"/>
    </xf>
    <xf numFmtId="3" fontId="6" fillId="0" borderId="2" xfId="0" applyNumberFormat="1" applyFont="1" applyFill="1" applyBorder="1" applyAlignment="1" applyProtection="1">
      <alignment horizontal="right"/>
    </xf>
    <xf numFmtId="0" fontId="15" fillId="0" borderId="2" xfId="0" applyFont="1" applyFill="1" applyBorder="1" applyAlignment="1" applyProtection="1">
      <alignment horizontal="left" vertical="center" wrapText="1" indent="3"/>
    </xf>
    <xf numFmtId="164" fontId="14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Alignment="1" applyProtection="1">
      <alignment horizontal="centerContinuous" vertical="center"/>
    </xf>
    <xf numFmtId="0" fontId="8" fillId="0" borderId="0" xfId="0" applyFont="1" applyFill="1" applyAlignment="1" applyProtection="1">
      <alignment horizontal="centerContinuous" vertical="center"/>
    </xf>
    <xf numFmtId="0" fontId="8" fillId="0" borderId="0" xfId="0" applyFont="1" applyAlignment="1" applyProtection="1">
      <alignment horizontal="centerContinuous" vertical="center"/>
    </xf>
    <xf numFmtId="0" fontId="32" fillId="0" borderId="0" xfId="0" applyFont="1" applyFill="1" applyProtection="1"/>
    <xf numFmtId="0" fontId="33" fillId="0" borderId="0" xfId="0" applyFont="1" applyFill="1" applyProtection="1">
      <protection locked="0"/>
    </xf>
    <xf numFmtId="0" fontId="33" fillId="0" borderId="0" xfId="0" applyFont="1" applyFill="1" applyProtection="1"/>
    <xf numFmtId="0" fontId="6" fillId="0" borderId="0" xfId="0" applyFont="1"/>
    <xf numFmtId="0" fontId="16" fillId="0" borderId="3" xfId="0" applyFont="1" applyFill="1" applyBorder="1" applyAlignment="1" applyProtection="1">
      <alignment horizontal="centerContinuous" vertical="center"/>
    </xf>
    <xf numFmtId="0" fontId="18" fillId="0" borderId="5" xfId="0" applyFont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/>
    <xf numFmtId="0" fontId="16" fillId="0" borderId="4" xfId="0" applyFont="1" applyFill="1" applyBorder="1" applyAlignment="1" applyProtection="1">
      <alignment horizontal="centerContinuous" vertical="center" wrapText="1"/>
    </xf>
    <xf numFmtId="0" fontId="16" fillId="0" borderId="2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center"/>
    </xf>
    <xf numFmtId="0" fontId="15" fillId="0" borderId="2" xfId="0" applyFont="1" applyFill="1" applyBorder="1" applyAlignment="1" applyProtection="1">
      <alignment wrapText="1"/>
    </xf>
    <xf numFmtId="164" fontId="15" fillId="0" borderId="0" xfId="0" applyNumberFormat="1" applyFont="1" applyFill="1" applyProtection="1"/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164" fontId="22" fillId="0" borderId="4" xfId="0" applyNumberFormat="1" applyFont="1" applyFill="1" applyBorder="1" applyAlignment="1" applyProtection="1">
      <alignment horizontal="right"/>
      <protection locked="0"/>
    </xf>
    <xf numFmtId="164" fontId="22" fillId="0" borderId="4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Border="1"/>
    <xf numFmtId="0" fontId="17" fillId="0" borderId="2" xfId="0" applyFont="1" applyFill="1" applyBorder="1" applyAlignment="1" applyProtection="1">
      <alignment horizontal="center" vertical="top" wrapText="1"/>
    </xf>
    <xf numFmtId="0" fontId="17" fillId="0" borderId="11" xfId="0" applyFont="1" applyFill="1" applyBorder="1" applyAlignment="1" applyProtection="1">
      <alignment horizontal="center" vertical="top" wrapText="1"/>
    </xf>
    <xf numFmtId="0" fontId="8" fillId="0" borderId="12" xfId="0" applyFont="1" applyFill="1" applyBorder="1"/>
    <xf numFmtId="0" fontId="0" fillId="0" borderId="2" xfId="0" applyFill="1" applyBorder="1"/>
    <xf numFmtId="3" fontId="48" fillId="0" borderId="2" xfId="0" applyNumberFormat="1" applyFont="1" applyFill="1" applyBorder="1"/>
    <xf numFmtId="0" fontId="4" fillId="0" borderId="2" xfId="0" applyFont="1" applyFill="1" applyBorder="1"/>
    <xf numFmtId="3" fontId="48" fillId="0" borderId="0" xfId="0" applyNumberFormat="1" applyFont="1" applyFill="1" applyBorder="1"/>
    <xf numFmtId="17" fontId="0" fillId="0" borderId="0" xfId="0" applyNumberFormat="1" applyFont="1" applyFill="1"/>
    <xf numFmtId="3" fontId="21" fillId="0" borderId="0" xfId="0" applyNumberFormat="1" applyFont="1" applyFill="1" applyAlignment="1">
      <alignment horizontal="right"/>
    </xf>
    <xf numFmtId="3" fontId="50" fillId="0" borderId="0" xfId="0" applyNumberFormat="1" applyFont="1" applyFill="1" applyAlignment="1">
      <alignment horizontal="right"/>
    </xf>
    <xf numFmtId="0" fontId="50" fillId="0" borderId="0" xfId="0" applyFont="1" applyFill="1"/>
    <xf numFmtId="3" fontId="21" fillId="0" borderId="0" xfId="0" applyNumberFormat="1" applyFont="1" applyFill="1"/>
    <xf numFmtId="3" fontId="26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3" fontId="40" fillId="0" borderId="0" xfId="0" applyNumberFormat="1" applyFont="1" applyFill="1" applyAlignment="1">
      <alignment horizontal="right"/>
    </xf>
    <xf numFmtId="164" fontId="40" fillId="0" borderId="0" xfId="0" applyNumberFormat="1" applyFont="1" applyFill="1" applyAlignment="1">
      <alignment horizontal="right"/>
    </xf>
    <xf numFmtId="3" fontId="51" fillId="0" borderId="0" xfId="0" applyNumberFormat="1" applyFont="1" applyFill="1"/>
    <xf numFmtId="0" fontId="0" fillId="0" borderId="2" xfId="0" applyBorder="1" applyAlignment="1">
      <alignment horizontal="center" vertical="center"/>
    </xf>
    <xf numFmtId="0" fontId="52" fillId="0" borderId="0" xfId="0" applyNumberFormat="1" applyFont="1" applyFill="1" applyBorder="1" applyAlignment="1" applyProtection="1">
      <alignment vertical="top"/>
    </xf>
    <xf numFmtId="164" fontId="6" fillId="0" borderId="0" xfId="0" applyNumberFormat="1" applyFont="1"/>
    <xf numFmtId="164" fontId="53" fillId="0" borderId="0" xfId="0" applyNumberFormat="1" applyFont="1"/>
    <xf numFmtId="0" fontId="54" fillId="0" borderId="0" xfId="0" applyFont="1" applyAlignment="1">
      <alignment horizontal="left"/>
    </xf>
    <xf numFmtId="3" fontId="0" fillId="0" borderId="0" xfId="0" applyNumberFormat="1" applyAlignment="1">
      <alignment horizontal="center" vertical="center" wrapText="1"/>
    </xf>
    <xf numFmtId="3" fontId="49" fillId="4" borderId="4" xfId="0" applyNumberFormat="1" applyFont="1" applyFill="1" applyBorder="1"/>
    <xf numFmtId="0" fontId="0" fillId="0" borderId="0" xfId="0" applyFill="1"/>
    <xf numFmtId="0" fontId="27" fillId="0" borderId="0" xfId="0" applyFont="1" applyFill="1" applyAlignment="1"/>
    <xf numFmtId="0" fontId="55" fillId="0" borderId="0" xfId="0" applyFont="1" applyFill="1" applyAlignment="1"/>
    <xf numFmtId="0" fontId="56" fillId="0" borderId="0" xfId="0" applyFont="1" applyFill="1"/>
    <xf numFmtId="0" fontId="35" fillId="0" borderId="0" xfId="0" applyFont="1" applyFill="1"/>
    <xf numFmtId="0" fontId="23" fillId="0" borderId="2" xfId="0" applyFont="1" applyFill="1" applyBorder="1" applyAlignment="1">
      <alignment horizontal="center" vertical="top"/>
    </xf>
    <xf numFmtId="0" fontId="57" fillId="0" borderId="2" xfId="0" applyFont="1" applyFill="1" applyBorder="1" applyAlignment="1">
      <alignment horizontal="center" vertical="top"/>
    </xf>
    <xf numFmtId="3" fontId="49" fillId="0" borderId="4" xfId="0" applyNumberFormat="1" applyFont="1" applyFill="1" applyBorder="1"/>
    <xf numFmtId="0" fontId="58" fillId="0" borderId="0" xfId="0" applyFont="1" applyFill="1" applyBorder="1"/>
    <xf numFmtId="3" fontId="0" fillId="0" borderId="0" xfId="0" applyNumberFormat="1" applyFill="1"/>
    <xf numFmtId="3" fontId="14" fillId="0" borderId="2" xfId="0" applyNumberFormat="1" applyFont="1" applyFill="1" applyBorder="1" applyAlignment="1">
      <alignment horizontal="right"/>
    </xf>
    <xf numFmtId="0" fontId="14" fillId="0" borderId="2" xfId="0" applyFont="1" applyFill="1" applyBorder="1"/>
    <xf numFmtId="3" fontId="25" fillId="0" borderId="2" xfId="0" applyNumberFormat="1" applyFont="1" applyFill="1" applyBorder="1" applyAlignment="1">
      <alignment horizontal="right"/>
    </xf>
    <xf numFmtId="164" fontId="0" fillId="0" borderId="2" xfId="0" applyNumberFormat="1" applyFont="1" applyBorder="1"/>
    <xf numFmtId="164" fontId="6" fillId="0" borderId="4" xfId="0" applyNumberFormat="1" applyFont="1" applyBorder="1" applyAlignment="1">
      <alignment horizontal="right"/>
    </xf>
    <xf numFmtId="0" fontId="18" fillId="0" borderId="3" xfId="0" applyFont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 applyProtection="1">
      <alignment horizontal="left" vertical="top" wrapText="1"/>
    </xf>
    <xf numFmtId="0" fontId="17" fillId="0" borderId="2" xfId="0" applyFont="1" applyFill="1" applyBorder="1" applyAlignment="1">
      <alignment horizontal="center" vertical="top" wrapText="1"/>
    </xf>
    <xf numFmtId="3" fontId="36" fillId="0" borderId="2" xfId="0" applyNumberFormat="1" applyFont="1" applyFill="1" applyBorder="1"/>
    <xf numFmtId="3" fontId="16" fillId="0" borderId="4" xfId="0" applyNumberFormat="1" applyFont="1" applyFill="1" applyBorder="1"/>
    <xf numFmtId="3" fontId="36" fillId="0" borderId="0" xfId="0" applyNumberFormat="1" applyFont="1" applyFill="1" applyBorder="1"/>
    <xf numFmtId="0" fontId="19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center"/>
    </xf>
    <xf numFmtId="3" fontId="6" fillId="0" borderId="4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 applyAlignment="1" applyProtection="1">
      <alignment horizontal="center" vertical="center"/>
      <protection locked="0"/>
    </xf>
    <xf numFmtId="0" fontId="15" fillId="5" borderId="2" xfId="0" applyFont="1" applyFill="1" applyBorder="1" applyAlignment="1" applyProtection="1">
      <alignment horizontal="left" vertical="center" wrapText="1" indent="4"/>
    </xf>
    <xf numFmtId="0" fontId="17" fillId="5" borderId="2" xfId="0" applyFont="1" applyFill="1" applyBorder="1" applyAlignment="1" applyProtection="1">
      <alignment horizontal="center" vertical="center" wrapText="1"/>
    </xf>
    <xf numFmtId="3" fontId="6" fillId="5" borderId="2" xfId="0" applyNumberFormat="1" applyFont="1" applyFill="1" applyBorder="1" applyAlignment="1" applyProtection="1">
      <alignment horizontal="right"/>
    </xf>
    <xf numFmtId="1" fontId="6" fillId="0" borderId="2" xfId="12" applyNumberFormat="1" applyFont="1" applyFill="1" applyBorder="1" applyAlignment="1">
      <alignment horizontal="left" wrapText="1"/>
    </xf>
    <xf numFmtId="0" fontId="6" fillId="0" borderId="2" xfId="12" applyFont="1" applyFill="1" applyBorder="1" applyAlignment="1">
      <alignment vertical="top" wrapText="1"/>
    </xf>
    <xf numFmtId="0" fontId="6" fillId="0" borderId="2" xfId="12" applyFont="1" applyFill="1" applyBorder="1" applyAlignment="1">
      <alignment horizontal="center" vertical="top" wrapText="1"/>
    </xf>
    <xf numFmtId="0" fontId="6" fillId="0" borderId="2" xfId="12" applyFont="1" applyFill="1" applyBorder="1" applyAlignment="1">
      <alignment horizontal="left" vertical="top" wrapText="1" indent="3"/>
    </xf>
    <xf numFmtId="1" fontId="6" fillId="0" borderId="2" xfId="12" applyNumberFormat="1" applyFont="1" applyFill="1" applyBorder="1" applyAlignment="1">
      <alignment horizontal="left" wrapText="1" indent="2"/>
    </xf>
    <xf numFmtId="1" fontId="6" fillId="0" borderId="2" xfId="12" applyNumberFormat="1" applyFont="1" applyFill="1" applyBorder="1" applyAlignment="1">
      <alignment horizontal="left" vertical="top" wrapText="1" indent="2"/>
    </xf>
    <xf numFmtId="1" fontId="4" fillId="0" borderId="2" xfId="12" applyNumberFormat="1" applyFont="1" applyFill="1" applyBorder="1" applyAlignment="1">
      <alignment horizontal="left" wrapText="1"/>
    </xf>
    <xf numFmtId="49" fontId="61" fillId="0" borderId="2" xfId="12" applyNumberFormat="1" applyFont="1" applyFill="1" applyBorder="1" applyAlignment="1">
      <alignment horizontal="left" wrapText="1" indent="4" shrinkToFit="1"/>
    </xf>
    <xf numFmtId="0" fontId="4" fillId="0" borderId="2" xfId="0" applyFont="1" applyFill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4" fillId="0" borderId="2" xfId="0" applyFont="1" applyBorder="1" applyAlignment="1">
      <alignment wrapText="1"/>
    </xf>
    <xf numFmtId="0" fontId="62" fillId="0" borderId="2" xfId="0" applyNumberFormat="1" applyFont="1" applyFill="1" applyBorder="1" applyAlignment="1" applyProtection="1">
      <alignment horizontal="left" vertical="center" wrapText="1" readingOrder="1"/>
    </xf>
    <xf numFmtId="0" fontId="62" fillId="0" borderId="15" xfId="0" applyNumberFormat="1" applyFont="1" applyFill="1" applyBorder="1" applyAlignment="1" applyProtection="1">
      <alignment horizontal="left" vertical="center" wrapText="1" readingOrder="1"/>
    </xf>
    <xf numFmtId="0" fontId="14" fillId="0" borderId="2" xfId="0" applyFont="1" applyBorder="1" applyAlignment="1">
      <alignment horizontal="left" vertical="center" wrapText="1" indent="3"/>
    </xf>
    <xf numFmtId="0" fontId="64" fillId="6" borderId="0" xfId="0" applyFont="1" applyFill="1"/>
    <xf numFmtId="3" fontId="65" fillId="0" borderId="0" xfId="0" applyNumberFormat="1" applyFont="1" applyFill="1"/>
    <xf numFmtId="0" fontId="66" fillId="6" borderId="2" xfId="0" applyFont="1" applyFill="1" applyBorder="1" applyAlignment="1" applyProtection="1">
      <alignment horizontal="center" vertical="top" wrapText="1"/>
    </xf>
    <xf numFmtId="0" fontId="66" fillId="0" borderId="2" xfId="0" applyFont="1" applyFill="1" applyBorder="1" applyAlignment="1" applyProtection="1">
      <alignment horizontal="left" vertical="top" wrapText="1"/>
    </xf>
    <xf numFmtId="3" fontId="65" fillId="0" borderId="0" xfId="0" applyNumberFormat="1" applyFont="1" applyAlignment="1">
      <alignment horizontal="center" vertical="center" wrapText="1"/>
    </xf>
    <xf numFmtId="3" fontId="65" fillId="0" borderId="0" xfId="0" applyNumberFormat="1" applyFont="1"/>
    <xf numFmtId="3" fontId="67" fillId="6" borderId="2" xfId="0" applyNumberFormat="1" applyFont="1" applyFill="1" applyBorder="1"/>
    <xf numFmtId="3" fontId="60" fillId="6" borderId="4" xfId="0" applyNumberFormat="1" applyFont="1" applyFill="1" applyBorder="1"/>
    <xf numFmtId="3" fontId="68" fillId="0" borderId="4" xfId="0" applyNumberFormat="1" applyFont="1" applyBorder="1"/>
    <xf numFmtId="3" fontId="67" fillId="6" borderId="0" xfId="0" applyNumberFormat="1" applyFont="1" applyFill="1" applyBorder="1"/>
    <xf numFmtId="0" fontId="69" fillId="6" borderId="0" xfId="0" applyFont="1" applyFill="1"/>
    <xf numFmtId="3" fontId="24" fillId="7" borderId="2" xfId="0" applyNumberFormat="1" applyFont="1" applyFill="1" applyBorder="1" applyAlignment="1">
      <alignment horizontal="right"/>
    </xf>
    <xf numFmtId="3" fontId="25" fillId="7" borderId="2" xfId="0" applyNumberFormat="1" applyFont="1" applyFill="1" applyBorder="1" applyAlignment="1">
      <alignment horizontal="right"/>
    </xf>
    <xf numFmtId="0" fontId="14" fillId="7" borderId="2" xfId="0" applyFont="1" applyFill="1" applyBorder="1" applyAlignment="1">
      <alignment horizontal="left" vertical="center" wrapText="1"/>
    </xf>
    <xf numFmtId="0" fontId="0" fillId="7" borderId="2" xfId="0" applyFill="1" applyBorder="1" applyAlignment="1">
      <alignment horizontal="center"/>
    </xf>
    <xf numFmtId="164" fontId="6" fillId="7" borderId="2" xfId="0" applyNumberFormat="1" applyFont="1" applyFill="1" applyBorder="1"/>
    <xf numFmtId="0" fontId="14" fillId="7" borderId="2" xfId="0" applyFont="1" applyFill="1" applyBorder="1" applyAlignment="1">
      <alignment wrapText="1"/>
    </xf>
    <xf numFmtId="0" fontId="0" fillId="7" borderId="2" xfId="0" applyFill="1" applyBorder="1" applyAlignment="1">
      <alignment horizontal="center" vertical="center"/>
    </xf>
    <xf numFmtId="164" fontId="6" fillId="7" borderId="2" xfId="0" applyNumberFormat="1" applyFont="1" applyFill="1" applyBorder="1" applyAlignment="1">
      <alignment horizontal="right"/>
    </xf>
    <xf numFmtId="0" fontId="7" fillId="0" borderId="0" xfId="28"/>
    <xf numFmtId="0" fontId="7" fillId="0" borderId="0" xfId="28" applyAlignment="1">
      <alignment wrapText="1"/>
    </xf>
    <xf numFmtId="0" fontId="7" fillId="0" borderId="2" xfId="28" applyBorder="1" applyAlignment="1">
      <alignment horizontal="center" vertical="center" wrapText="1"/>
    </xf>
    <xf numFmtId="3" fontId="42" fillId="8" borderId="17" xfId="28" applyNumberFormat="1" applyFont="1" applyFill="1" applyBorder="1" applyAlignment="1">
      <alignment horizontal="right" vertical="center" wrapText="1"/>
    </xf>
    <xf numFmtId="164" fontId="42" fillId="8" borderId="17" xfId="28" applyNumberFormat="1" applyFont="1" applyFill="1" applyBorder="1" applyAlignment="1">
      <alignment horizontal="right" vertical="center" wrapText="1"/>
    </xf>
    <xf numFmtId="3" fontId="42" fillId="8" borderId="13" xfId="28" applyNumberFormat="1" applyFont="1" applyFill="1" applyBorder="1" applyAlignment="1">
      <alignment horizontal="right" vertical="center" wrapText="1"/>
    </xf>
    <xf numFmtId="0" fontId="7" fillId="0" borderId="0" xfId="28" applyFill="1"/>
    <xf numFmtId="0" fontId="41" fillId="0" borderId="13" xfId="28" applyFont="1" applyFill="1" applyBorder="1" applyAlignment="1">
      <alignment horizontal="left" vertical="top" wrapText="1"/>
    </xf>
    <xf numFmtId="0" fontId="22" fillId="0" borderId="13" xfId="28" applyFont="1" applyFill="1" applyBorder="1" applyAlignment="1">
      <alignment horizontal="left" vertical="top" wrapText="1"/>
    </xf>
    <xf numFmtId="0" fontId="7" fillId="0" borderId="0" xfId="28" applyFill="1" applyAlignment="1">
      <alignment wrapText="1"/>
    </xf>
    <xf numFmtId="0" fontId="22" fillId="0" borderId="16" xfId="28" applyFont="1" applyFill="1" applyBorder="1" applyAlignment="1">
      <alignment horizontal="left" vertical="top" wrapText="1"/>
    </xf>
    <xf numFmtId="4" fontId="42" fillId="0" borderId="13" xfId="28" applyNumberFormat="1" applyFont="1" applyFill="1" applyBorder="1" applyAlignment="1">
      <alignment horizontal="right" vertical="center" wrapText="1"/>
    </xf>
    <xf numFmtId="3" fontId="42" fillId="0" borderId="13" xfId="28" applyNumberFormat="1" applyFont="1" applyFill="1" applyBorder="1" applyAlignment="1">
      <alignment horizontal="right" vertical="center" wrapText="1"/>
    </xf>
    <xf numFmtId="0" fontId="22" fillId="4" borderId="13" xfId="28" applyFont="1" applyFill="1" applyBorder="1" applyAlignment="1">
      <alignment horizontal="left" vertical="top" wrapText="1"/>
    </xf>
    <xf numFmtId="4" fontId="42" fillId="4" borderId="13" xfId="28" applyNumberFormat="1" applyFont="1" applyFill="1" applyBorder="1" applyAlignment="1">
      <alignment horizontal="right" vertical="center" wrapText="1"/>
    </xf>
    <xf numFmtId="0" fontId="15" fillId="4" borderId="2" xfId="0" applyFont="1" applyFill="1" applyBorder="1" applyAlignment="1" applyProtection="1">
      <alignment horizontal="left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3" fontId="6" fillId="4" borderId="2" xfId="0" applyNumberFormat="1" applyFont="1" applyFill="1" applyBorder="1" applyAlignment="1" applyProtection="1">
      <alignment horizontal="right"/>
      <protection locked="0"/>
    </xf>
    <xf numFmtId="14" fontId="28" fillId="0" borderId="0" xfId="0" applyNumberFormat="1" applyFont="1" applyBorder="1" applyAlignment="1">
      <alignment vertical="center" wrapText="1"/>
    </xf>
    <xf numFmtId="0" fontId="33" fillId="0" borderId="0" xfId="0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top" wrapText="1"/>
    </xf>
    <xf numFmtId="0" fontId="18" fillId="0" borderId="11" xfId="0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33" fillId="0" borderId="0" xfId="0" applyFont="1" applyFill="1" applyAlignment="1" applyProtection="1">
      <alignment horizontal="center"/>
    </xf>
    <xf numFmtId="0" fontId="19" fillId="0" borderId="0" xfId="0" applyFont="1" applyFill="1" applyBorder="1" applyAlignment="1" applyProtection="1">
      <alignment horizontal="center" vertical="top" wrapText="1"/>
    </xf>
    <xf numFmtId="0" fontId="16" fillId="0" borderId="3" xfId="0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center" vertical="center"/>
    </xf>
    <xf numFmtId="0" fontId="18" fillId="0" borderId="12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32" fillId="0" borderId="5" xfId="0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Font="1" applyFill="1" applyAlignment="1">
      <alignment horizont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72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3" fontId="39" fillId="0" borderId="2" xfId="0" applyNumberFormat="1" applyFont="1" applyFill="1" applyBorder="1" applyAlignment="1" applyProtection="1">
      <alignment horizontal="center" vertical="center" wrapText="1"/>
    </xf>
    <xf numFmtId="3" fontId="18" fillId="7" borderId="2" xfId="0" applyNumberFormat="1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8" fillId="0" borderId="12" xfId="0" applyNumberFormat="1" applyFont="1" applyFill="1" applyBorder="1" applyAlignment="1">
      <alignment horizontal="center" vertical="center" wrapText="1"/>
    </xf>
    <xf numFmtId="3" fontId="18" fillId="0" borderId="11" xfId="0" applyNumberFormat="1" applyFont="1" applyFill="1" applyBorder="1" applyAlignment="1">
      <alignment horizontal="center" vertical="center" wrapText="1"/>
    </xf>
    <xf numFmtId="3" fontId="39" fillId="7" borderId="2" xfId="0" applyNumberFormat="1" applyFont="1" applyFill="1" applyBorder="1" applyAlignment="1" applyProtection="1">
      <alignment horizontal="center" vertical="center" wrapText="1"/>
    </xf>
    <xf numFmtId="0" fontId="41" fillId="0" borderId="16" xfId="28" applyFont="1" applyFill="1" applyBorder="1" applyAlignment="1">
      <alignment horizontal="center" vertical="top" wrapText="1"/>
    </xf>
    <xf numFmtId="0" fontId="41" fillId="0" borderId="18" xfId="28" applyFont="1" applyFill="1" applyBorder="1" applyAlignment="1">
      <alignment horizontal="center" vertical="top" wrapText="1"/>
    </xf>
    <xf numFmtId="0" fontId="41" fillId="0" borderId="19" xfId="28" applyFont="1" applyFill="1" applyBorder="1" applyAlignment="1">
      <alignment horizontal="center" vertical="top" wrapText="1"/>
    </xf>
  </cellXfs>
  <cellStyles count="29">
    <cellStyle name="S0" xfId="1"/>
    <cellStyle name="S1" xfId="2"/>
    <cellStyle name="S2" xfId="3"/>
    <cellStyle name="S3" xfId="4"/>
    <cellStyle name="S4" xfId="5"/>
    <cellStyle name="S5" xfId="6"/>
    <cellStyle name="S6" xfId="7"/>
    <cellStyle name="S7" xfId="8"/>
    <cellStyle name="S8" xfId="9"/>
    <cellStyle name="S9" xfId="10"/>
    <cellStyle name="Гиперссылка 2" xfId="11"/>
    <cellStyle name="Обычный" xfId="0" builtinId="0"/>
    <cellStyle name="Обычный 2" xfId="12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2 9" xfId="20"/>
    <cellStyle name="Обычный 3" xfId="21"/>
    <cellStyle name="Обычный 3 2" xfId="22"/>
    <cellStyle name="Обычный 3 3" xfId="23"/>
    <cellStyle name="Обычный 4" xfId="27"/>
    <cellStyle name="Обычный 4 2" xfId="24"/>
    <cellStyle name="Обычный 5" xfId="28"/>
    <cellStyle name="Обычный 6" xfId="25"/>
    <cellStyle name="Плохой 2" xfId="2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topLeftCell="A32" workbookViewId="0">
      <selection activeCell="G36" sqref="G36"/>
    </sheetView>
  </sheetViews>
  <sheetFormatPr defaultColWidth="8.85546875" defaultRowHeight="12"/>
  <cols>
    <col min="1" max="1" width="42.42578125" style="18" customWidth="1"/>
    <col min="2" max="2" width="11.42578125" style="18" customWidth="1"/>
    <col min="3" max="3" width="10.5703125" style="18" customWidth="1"/>
    <col min="4" max="4" width="11.140625" style="18" customWidth="1"/>
    <col min="5" max="5" width="9.7109375" style="18" customWidth="1"/>
    <col min="6" max="7" width="8.85546875" style="18" customWidth="1"/>
    <col min="8" max="16384" width="8.85546875" style="76"/>
  </cols>
  <sheetData>
    <row r="1" spans="1:7" s="74" customFormat="1" ht="15" customHeight="1">
      <c r="A1" s="71" t="s">
        <v>193</v>
      </c>
      <c r="B1" s="72"/>
      <c r="C1" s="73"/>
      <c r="D1" s="73"/>
      <c r="E1" s="73"/>
      <c r="F1" s="23"/>
      <c r="G1" s="23"/>
    </row>
    <row r="2" spans="1:7" s="75" customFormat="1" ht="15.75">
      <c r="A2" s="201" t="s">
        <v>281</v>
      </c>
      <c r="B2" s="201"/>
      <c r="C2" s="201"/>
      <c r="D2" s="201"/>
      <c r="E2" s="201"/>
      <c r="F2" s="201"/>
      <c r="G2" s="201"/>
    </row>
    <row r="3" spans="1:7" ht="15" customHeight="1">
      <c r="A3" s="202"/>
      <c r="B3" s="202"/>
      <c r="C3" s="202"/>
      <c r="D3" s="202"/>
    </row>
    <row r="4" spans="1:7" ht="22.7" hidden="1" customHeight="1">
      <c r="C4" s="77"/>
    </row>
    <row r="5" spans="1:7" ht="21.75" customHeight="1">
      <c r="A5" s="78" t="s">
        <v>0</v>
      </c>
      <c r="B5" s="24" t="s">
        <v>1</v>
      </c>
      <c r="C5" s="79" t="s">
        <v>6</v>
      </c>
      <c r="D5" s="25" t="s">
        <v>2</v>
      </c>
      <c r="E5" s="203" t="s">
        <v>3</v>
      </c>
      <c r="F5" s="204"/>
      <c r="G5" s="204"/>
    </row>
    <row r="6" spans="1:7" ht="10.9" customHeight="1">
      <c r="A6" s="80"/>
      <c r="B6" s="26" t="s">
        <v>4</v>
      </c>
      <c r="C6" s="81">
        <v>2021</v>
      </c>
      <c r="D6" s="81">
        <v>2022</v>
      </c>
      <c r="E6" s="81">
        <v>2023</v>
      </c>
      <c r="F6" s="81">
        <v>2024</v>
      </c>
      <c r="G6" s="81">
        <v>2025</v>
      </c>
    </row>
    <row r="7" spans="1:7" ht="12.75">
      <c r="A7" s="82" t="s">
        <v>112</v>
      </c>
      <c r="B7" s="19"/>
      <c r="C7" s="90"/>
      <c r="D7" s="91"/>
      <c r="E7" s="32"/>
      <c r="F7" s="92"/>
      <c r="G7" s="92"/>
    </row>
    <row r="8" spans="1:7" ht="12.75">
      <c r="A8" s="20" t="s">
        <v>113</v>
      </c>
      <c r="B8" s="19"/>
      <c r="C8" s="93"/>
      <c r="D8" s="32"/>
      <c r="E8" s="32"/>
      <c r="F8" s="92"/>
      <c r="G8" s="92"/>
    </row>
    <row r="9" spans="1:7" ht="15.75">
      <c r="A9" s="156"/>
      <c r="B9" s="19" t="s">
        <v>18</v>
      </c>
      <c r="C9" s="93"/>
      <c r="D9" s="93"/>
      <c r="E9" s="93"/>
      <c r="F9" s="93"/>
      <c r="G9" s="93"/>
    </row>
    <row r="10" spans="1:7" ht="12.75">
      <c r="A10" s="148" t="s">
        <v>194</v>
      </c>
      <c r="B10" s="19" t="s">
        <v>18</v>
      </c>
      <c r="C10" s="93">
        <v>242243</v>
      </c>
      <c r="D10" s="32">
        <v>273344</v>
      </c>
      <c r="E10" s="32">
        <v>282694</v>
      </c>
      <c r="F10" s="92">
        <v>296990</v>
      </c>
      <c r="G10" s="92">
        <v>334810</v>
      </c>
    </row>
    <row r="11" spans="1:7" ht="12.75">
      <c r="A11" s="148" t="s">
        <v>195</v>
      </c>
      <c r="B11" s="19" t="s">
        <v>18</v>
      </c>
      <c r="C11" s="93">
        <v>219070</v>
      </c>
      <c r="D11" s="32">
        <v>228004</v>
      </c>
      <c r="E11" s="32">
        <v>240116</v>
      </c>
      <c r="F11" s="92">
        <v>252494</v>
      </c>
      <c r="G11" s="92">
        <v>263678</v>
      </c>
    </row>
    <row r="12" spans="1:7" ht="25.5">
      <c r="A12" s="149" t="s">
        <v>196</v>
      </c>
      <c r="B12" s="19" t="s">
        <v>18</v>
      </c>
      <c r="C12" s="93">
        <f>C14+C15</f>
        <v>16517</v>
      </c>
      <c r="D12" s="93">
        <f>D14+D15</f>
        <v>17760</v>
      </c>
      <c r="E12" s="93">
        <f>E14+E15</f>
        <v>18205</v>
      </c>
      <c r="F12" s="93">
        <f t="shared" ref="F12:G12" si="0">F14+F15</f>
        <v>19192</v>
      </c>
      <c r="G12" s="93">
        <f t="shared" si="0"/>
        <v>19300</v>
      </c>
    </row>
    <row r="13" spans="1:7" ht="12.75">
      <c r="A13" s="150" t="s">
        <v>7</v>
      </c>
      <c r="B13" s="19"/>
      <c r="C13" s="93"/>
      <c r="D13" s="32"/>
      <c r="E13" s="32"/>
      <c r="F13" s="92"/>
      <c r="G13" s="92"/>
    </row>
    <row r="14" spans="1:7" ht="12.75">
      <c r="A14" s="151" t="s">
        <v>197</v>
      </c>
      <c r="B14" s="19" t="s">
        <v>18</v>
      </c>
      <c r="C14" s="93">
        <v>16517</v>
      </c>
      <c r="D14" s="32">
        <v>17760</v>
      </c>
      <c r="E14" s="32">
        <v>18205</v>
      </c>
      <c r="F14" s="92">
        <v>19192</v>
      </c>
      <c r="G14" s="92">
        <v>19300</v>
      </c>
    </row>
    <row r="15" spans="1:7" ht="12.75">
      <c r="A15" s="151" t="s">
        <v>198</v>
      </c>
      <c r="B15" s="19" t="s">
        <v>18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</row>
    <row r="16" spans="1:7" ht="12.75">
      <c r="A16" s="148" t="s">
        <v>118</v>
      </c>
      <c r="B16" s="19" t="s">
        <v>18</v>
      </c>
      <c r="C16" s="93">
        <f>C17+C18+C19+C20+C21</f>
        <v>45075</v>
      </c>
      <c r="D16" s="93">
        <f t="shared" ref="D16:G16" si="1">D17+D18+D19+D20+D21</f>
        <v>41284</v>
      </c>
      <c r="E16" s="93">
        <f t="shared" si="1"/>
        <v>39993</v>
      </c>
      <c r="F16" s="93">
        <f t="shared" si="1"/>
        <v>41428</v>
      </c>
      <c r="G16" s="93">
        <f t="shared" si="1"/>
        <v>42519</v>
      </c>
    </row>
    <row r="17" spans="1:16" ht="25.5">
      <c r="A17" s="152" t="s">
        <v>199</v>
      </c>
      <c r="B17" s="19" t="s">
        <v>18</v>
      </c>
      <c r="C17" s="92">
        <v>21303</v>
      </c>
      <c r="D17" s="92">
        <v>22495</v>
      </c>
      <c r="E17" s="92">
        <v>22600</v>
      </c>
      <c r="F17" s="92">
        <v>22900</v>
      </c>
      <c r="G17" s="92">
        <v>23100</v>
      </c>
    </row>
    <row r="18" spans="1:16" ht="25.5">
      <c r="A18" s="153" t="s">
        <v>200</v>
      </c>
      <c r="B18" s="19" t="s">
        <v>18</v>
      </c>
      <c r="C18" s="92">
        <v>2411</v>
      </c>
      <c r="D18" s="92">
        <v>0</v>
      </c>
      <c r="E18" s="92">
        <v>0</v>
      </c>
      <c r="F18" s="92">
        <v>0</v>
      </c>
      <c r="G18" s="92">
        <v>0</v>
      </c>
    </row>
    <row r="19" spans="1:16" ht="12.75">
      <c r="A19" s="152" t="s">
        <v>201</v>
      </c>
      <c r="B19" s="27"/>
      <c r="C19" s="92">
        <v>18172</v>
      </c>
      <c r="D19" s="92">
        <v>15422</v>
      </c>
      <c r="E19" s="92">
        <v>13743</v>
      </c>
      <c r="F19" s="92">
        <v>14653</v>
      </c>
      <c r="G19" s="92">
        <v>15419</v>
      </c>
    </row>
    <row r="20" spans="1:16" ht="25.5">
      <c r="A20" s="152" t="s">
        <v>202</v>
      </c>
      <c r="B20" s="19" t="s">
        <v>18</v>
      </c>
      <c r="C20" s="92">
        <v>3189</v>
      </c>
      <c r="D20" s="92">
        <v>3367</v>
      </c>
      <c r="E20" s="92">
        <v>3650</v>
      </c>
      <c r="F20" s="92">
        <v>3875</v>
      </c>
      <c r="G20" s="92">
        <v>4000</v>
      </c>
    </row>
    <row r="21" spans="1:16" ht="12.75">
      <c r="A21" s="152" t="s">
        <v>203</v>
      </c>
      <c r="B21" s="19" t="s">
        <v>18</v>
      </c>
      <c r="C21" s="92"/>
      <c r="D21" s="92"/>
      <c r="E21" s="92"/>
      <c r="F21" s="92"/>
      <c r="G21" s="92"/>
    </row>
    <row r="22" spans="1:16" ht="12.75">
      <c r="A22" s="148" t="s">
        <v>114</v>
      </c>
      <c r="B22" s="19" t="s">
        <v>18</v>
      </c>
      <c r="C22" s="92">
        <f>C23+C24+C25+C28+C29</f>
        <v>119812</v>
      </c>
      <c r="D22" s="92">
        <f t="shared" ref="D22:G22" si="2">D23+D24+D25+D28+D29</f>
        <v>99235</v>
      </c>
      <c r="E22" s="92">
        <f t="shared" si="2"/>
        <v>116244</v>
      </c>
      <c r="F22" s="92">
        <f t="shared" si="2"/>
        <v>135185</v>
      </c>
      <c r="G22" s="92">
        <f t="shared" si="2"/>
        <v>135603</v>
      </c>
    </row>
    <row r="23" spans="1:16" ht="12.75">
      <c r="A23" s="152" t="s">
        <v>204</v>
      </c>
      <c r="B23" s="19" t="s">
        <v>18</v>
      </c>
      <c r="C23" s="92">
        <v>4045</v>
      </c>
      <c r="D23" s="92">
        <v>4115</v>
      </c>
      <c r="E23" s="92">
        <v>4187</v>
      </c>
      <c r="F23" s="92">
        <v>4256</v>
      </c>
      <c r="G23" s="92">
        <v>4262</v>
      </c>
    </row>
    <row r="24" spans="1:16" ht="12.75">
      <c r="A24" s="152" t="s">
        <v>205</v>
      </c>
      <c r="B24" s="19" t="s">
        <v>18</v>
      </c>
      <c r="C24" s="92">
        <v>42908</v>
      </c>
      <c r="D24" s="92">
        <v>43507</v>
      </c>
      <c r="E24" s="92">
        <v>44125</v>
      </c>
      <c r="F24" s="92">
        <v>44958</v>
      </c>
      <c r="G24" s="92">
        <v>45125</v>
      </c>
      <c r="I24" s="205"/>
      <c r="J24" s="205"/>
      <c r="K24" s="205"/>
      <c r="L24" s="205"/>
      <c r="M24" s="205"/>
      <c r="N24" s="205"/>
      <c r="O24" s="205"/>
      <c r="P24" s="205"/>
    </row>
    <row r="25" spans="1:16" ht="12.75">
      <c r="A25" s="152" t="s">
        <v>206</v>
      </c>
      <c r="B25" s="19" t="s">
        <v>18</v>
      </c>
      <c r="C25" s="92">
        <f>C26+C27</f>
        <v>21971</v>
      </c>
      <c r="D25" s="92">
        <f t="shared" ref="D25:G25" si="3">D26+D27</f>
        <v>21063</v>
      </c>
      <c r="E25" s="92">
        <f t="shared" si="3"/>
        <v>21406</v>
      </c>
      <c r="F25" s="92">
        <f t="shared" si="3"/>
        <v>21855</v>
      </c>
      <c r="G25" s="92">
        <f t="shared" si="3"/>
        <v>22100</v>
      </c>
      <c r="J25" s="200"/>
      <c r="K25" s="200"/>
      <c r="L25" s="200"/>
      <c r="M25" s="200"/>
      <c r="N25" s="200"/>
      <c r="O25" s="200"/>
    </row>
    <row r="26" spans="1:16" ht="15">
      <c r="A26" s="155" t="s">
        <v>207</v>
      </c>
      <c r="B26" s="19" t="s">
        <v>18</v>
      </c>
      <c r="C26" s="92">
        <v>2020</v>
      </c>
      <c r="D26" s="92">
        <v>1978</v>
      </c>
      <c r="E26" s="92">
        <v>2050</v>
      </c>
      <c r="F26" s="92">
        <v>2075</v>
      </c>
      <c r="G26" s="92">
        <v>2100</v>
      </c>
    </row>
    <row r="27" spans="1:16" ht="30">
      <c r="A27" s="155" t="s">
        <v>208</v>
      </c>
      <c r="B27" s="19" t="s">
        <v>18</v>
      </c>
      <c r="C27" s="92">
        <v>19951</v>
      </c>
      <c r="D27" s="92">
        <v>19085</v>
      </c>
      <c r="E27" s="92">
        <v>19356</v>
      </c>
      <c r="F27" s="92">
        <v>19780</v>
      </c>
      <c r="G27" s="92">
        <v>20000</v>
      </c>
      <c r="J27" s="200"/>
      <c r="K27" s="200"/>
      <c r="L27" s="200"/>
      <c r="M27" s="200"/>
      <c r="N27" s="200"/>
      <c r="O27" s="200"/>
    </row>
    <row r="28" spans="1:16" ht="12.75">
      <c r="A28" s="152" t="s">
        <v>209</v>
      </c>
      <c r="B28" s="19" t="s">
        <v>18</v>
      </c>
      <c r="C28" s="92">
        <v>0</v>
      </c>
      <c r="D28" s="92">
        <v>0</v>
      </c>
      <c r="E28" s="92">
        <v>0</v>
      </c>
      <c r="F28" s="92">
        <v>0</v>
      </c>
      <c r="G28" s="92">
        <v>0</v>
      </c>
    </row>
    <row r="29" spans="1:16" ht="12.75">
      <c r="A29" s="152" t="s">
        <v>210</v>
      </c>
      <c r="B29" s="19" t="s">
        <v>18</v>
      </c>
      <c r="C29" s="92">
        <f>C30+C31</f>
        <v>50888</v>
      </c>
      <c r="D29" s="92">
        <f t="shared" ref="D29:G29" si="4">D30+D31</f>
        <v>30550</v>
      </c>
      <c r="E29" s="92">
        <f t="shared" si="4"/>
        <v>46526</v>
      </c>
      <c r="F29" s="92">
        <f t="shared" si="4"/>
        <v>64116</v>
      </c>
      <c r="G29" s="92">
        <f t="shared" si="4"/>
        <v>64116</v>
      </c>
      <c r="J29" s="200"/>
      <c r="K29" s="200"/>
      <c r="L29" s="200"/>
      <c r="M29" s="200"/>
      <c r="N29" s="200"/>
    </row>
    <row r="30" spans="1:16" ht="15">
      <c r="A30" s="155" t="s">
        <v>211</v>
      </c>
      <c r="B30" s="19" t="s">
        <v>18</v>
      </c>
      <c r="C30" s="92">
        <v>31720</v>
      </c>
      <c r="D30" s="92">
        <v>12606</v>
      </c>
      <c r="E30" s="92">
        <v>24305</v>
      </c>
      <c r="F30" s="92">
        <v>41420</v>
      </c>
      <c r="G30" s="92">
        <v>41420</v>
      </c>
    </row>
    <row r="31" spans="1:16" ht="15">
      <c r="A31" s="155" t="s">
        <v>212</v>
      </c>
      <c r="B31" s="19" t="s">
        <v>18</v>
      </c>
      <c r="C31" s="92">
        <v>19168</v>
      </c>
      <c r="D31" s="92">
        <v>17944</v>
      </c>
      <c r="E31" s="92">
        <v>22221</v>
      </c>
      <c r="F31" s="92">
        <v>22696</v>
      </c>
      <c r="G31" s="92">
        <v>22696</v>
      </c>
    </row>
    <row r="32" spans="1:16" ht="25.5">
      <c r="A32" s="148" t="s">
        <v>213</v>
      </c>
      <c r="B32" s="19" t="s">
        <v>18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</row>
    <row r="33" spans="1:7" ht="12.75">
      <c r="A33" s="148" t="s">
        <v>122</v>
      </c>
      <c r="B33" s="19" t="s">
        <v>18</v>
      </c>
      <c r="C33" s="92">
        <v>1879</v>
      </c>
      <c r="D33" s="92">
        <v>1843</v>
      </c>
      <c r="E33" s="92">
        <v>1918</v>
      </c>
      <c r="F33" s="92">
        <v>1968</v>
      </c>
      <c r="G33" s="92">
        <v>1968</v>
      </c>
    </row>
    <row r="34" spans="1:7" ht="25.5">
      <c r="A34" s="148" t="s">
        <v>214</v>
      </c>
      <c r="B34" s="19" t="s">
        <v>18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</row>
    <row r="35" spans="1:7" ht="15.75">
      <c r="A35" s="154" t="s">
        <v>154</v>
      </c>
      <c r="B35" s="19" t="s">
        <v>18</v>
      </c>
      <c r="C35" s="92">
        <v>104092</v>
      </c>
      <c r="D35" s="92">
        <v>65500</v>
      </c>
      <c r="E35" s="92">
        <v>27400</v>
      </c>
      <c r="F35" s="92">
        <v>27400</v>
      </c>
      <c r="G35" s="92">
        <v>27400</v>
      </c>
    </row>
    <row r="36" spans="1:7" ht="15.75">
      <c r="A36" s="156" t="s">
        <v>216</v>
      </c>
      <c r="B36" s="19" t="s">
        <v>18</v>
      </c>
      <c r="C36" s="92">
        <f>C10+C11+C12+C16+C22+C32+C33+C34+C35</f>
        <v>748688</v>
      </c>
      <c r="D36" s="92">
        <f t="shared" ref="D36:G36" si="5">D10+D11+D12+D16+D22+D32+D33+D34+D35</f>
        <v>726970</v>
      </c>
      <c r="E36" s="92">
        <f t="shared" si="5"/>
        <v>726570</v>
      </c>
      <c r="F36" s="92">
        <f t="shared" si="5"/>
        <v>774657</v>
      </c>
      <c r="G36" s="92">
        <f t="shared" si="5"/>
        <v>825278</v>
      </c>
    </row>
    <row r="37" spans="1:7" ht="12.75">
      <c r="A37" s="20"/>
      <c r="B37" s="27"/>
      <c r="C37" s="92"/>
      <c r="D37" s="92"/>
      <c r="E37" s="92"/>
      <c r="F37" s="92"/>
      <c r="G37" s="92"/>
    </row>
    <row r="38" spans="1:7" ht="12.75">
      <c r="A38" s="20" t="s">
        <v>147</v>
      </c>
      <c r="B38" s="83" t="s">
        <v>124</v>
      </c>
      <c r="C38" s="92">
        <v>21.5</v>
      </c>
      <c r="D38" s="92">
        <v>21.05</v>
      </c>
      <c r="E38" s="92">
        <v>20.7</v>
      </c>
      <c r="F38" s="92">
        <v>20.3</v>
      </c>
      <c r="G38" s="92">
        <v>20</v>
      </c>
    </row>
    <row r="39" spans="1:7" ht="36">
      <c r="A39" s="84" t="s">
        <v>215</v>
      </c>
      <c r="B39" s="83" t="s">
        <v>125</v>
      </c>
      <c r="C39" s="92">
        <f>C36/C38</f>
        <v>34822.697674418603</v>
      </c>
      <c r="D39" s="92">
        <f t="shared" ref="D39:G39" si="6">D36/D38</f>
        <v>34535.391923990501</v>
      </c>
      <c r="E39" s="92">
        <f t="shared" si="6"/>
        <v>35100</v>
      </c>
      <c r="F39" s="92">
        <f t="shared" si="6"/>
        <v>38160.443349753696</v>
      </c>
      <c r="G39" s="92">
        <f t="shared" si="6"/>
        <v>41263.9</v>
      </c>
    </row>
    <row r="40" spans="1:7">
      <c r="C40" s="85"/>
      <c r="D40" s="85"/>
      <c r="E40" s="85"/>
      <c r="F40" s="85"/>
      <c r="G40" s="85"/>
    </row>
    <row r="41" spans="1:7">
      <c r="A41" s="18" t="s">
        <v>282</v>
      </c>
      <c r="C41" s="85"/>
      <c r="D41" s="85"/>
      <c r="E41" s="85"/>
      <c r="F41" s="85"/>
      <c r="G41" s="85"/>
    </row>
    <row r="42" spans="1:7">
      <c r="A42" s="18" t="s">
        <v>283</v>
      </c>
    </row>
  </sheetData>
  <mergeCells count="7">
    <mergeCell ref="J29:N29"/>
    <mergeCell ref="A2:G2"/>
    <mergeCell ref="A3:D3"/>
    <mergeCell ref="E5:G5"/>
    <mergeCell ref="I24:P24"/>
    <mergeCell ref="J27:O27"/>
    <mergeCell ref="J25:O25"/>
  </mergeCells>
  <printOptions horizontalCentered="1"/>
  <pageMargins left="0.31" right="0.33" top="0.71" bottom="0.44" header="0.27559055118110237" footer="0.23622047244094491"/>
  <pageSetup paperSize="9" scale="9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topLeftCell="B10" workbookViewId="0">
      <selection activeCell="E17" sqref="E17"/>
    </sheetView>
  </sheetViews>
  <sheetFormatPr defaultColWidth="8.85546875" defaultRowHeight="12"/>
  <cols>
    <col min="1" max="1" width="43.7109375" style="18" customWidth="1"/>
    <col min="2" max="2" width="11.42578125" style="18" customWidth="1"/>
    <col min="3" max="4" width="10.5703125" style="18" customWidth="1"/>
    <col min="5" max="5" width="11.42578125" style="18" customWidth="1"/>
    <col min="6" max="6" width="11.85546875" style="18" customWidth="1"/>
    <col min="7" max="8" width="10.5703125" style="18" customWidth="1"/>
    <col min="9" max="16384" width="8.85546875" style="18"/>
  </cols>
  <sheetData>
    <row r="1" spans="1:8" ht="12.75">
      <c r="E1" s="15"/>
      <c r="G1" s="15" t="s">
        <v>19</v>
      </c>
    </row>
    <row r="2" spans="1:8" s="23" customFormat="1" ht="20.100000000000001" customHeight="1">
      <c r="A2" s="45" t="s">
        <v>75</v>
      </c>
      <c r="B2" s="21"/>
      <c r="C2" s="22"/>
      <c r="D2" s="22"/>
      <c r="E2" s="22"/>
    </row>
    <row r="3" spans="1:8" s="17" customFormat="1" ht="27.75" customHeight="1">
      <c r="A3" s="201" t="s">
        <v>246</v>
      </c>
      <c r="B3" s="201"/>
      <c r="C3" s="201"/>
      <c r="D3" s="201"/>
      <c r="E3" s="201"/>
      <c r="F3" s="201"/>
      <c r="G3" s="201"/>
    </row>
    <row r="4" spans="1:8">
      <c r="A4" s="206"/>
      <c r="B4" s="206"/>
      <c r="C4" s="206"/>
      <c r="D4" s="141"/>
    </row>
    <row r="5" spans="1:8" ht="12.75">
      <c r="A5" s="207" t="s">
        <v>0</v>
      </c>
      <c r="B5" s="24" t="s">
        <v>1</v>
      </c>
      <c r="C5" s="134" t="s">
        <v>6</v>
      </c>
      <c r="D5" s="157" t="s">
        <v>6</v>
      </c>
      <c r="E5" s="34" t="s">
        <v>2</v>
      </c>
      <c r="F5" s="209" t="s">
        <v>3</v>
      </c>
      <c r="G5" s="210"/>
      <c r="H5" s="203"/>
    </row>
    <row r="6" spans="1:8" ht="24">
      <c r="A6" s="208"/>
      <c r="B6" s="26" t="s">
        <v>4</v>
      </c>
      <c r="C6" s="33">
        <v>2021</v>
      </c>
      <c r="D6" s="35" t="s">
        <v>217</v>
      </c>
      <c r="E6" s="35">
        <v>2022</v>
      </c>
      <c r="F6" s="31">
        <v>2023</v>
      </c>
      <c r="G6" s="31">
        <v>2024</v>
      </c>
      <c r="H6" s="31">
        <v>2025</v>
      </c>
    </row>
    <row r="7" spans="1:8" ht="22.5">
      <c r="A7" s="28" t="s">
        <v>89</v>
      </c>
      <c r="B7" s="19"/>
      <c r="C7" s="143"/>
      <c r="D7" s="143"/>
      <c r="E7" s="62"/>
      <c r="F7" s="62"/>
      <c r="G7" s="63"/>
      <c r="H7" s="63"/>
    </row>
    <row r="8" spans="1:8" ht="12.75">
      <c r="A8" s="19"/>
      <c r="B8" s="19"/>
      <c r="C8" s="61"/>
      <c r="D8" s="61"/>
      <c r="E8" s="62"/>
      <c r="F8" s="62"/>
      <c r="G8" s="63"/>
      <c r="H8" s="63"/>
    </row>
    <row r="9" spans="1:8" ht="24">
      <c r="A9" s="20" t="s">
        <v>72</v>
      </c>
      <c r="B9" s="19" t="s">
        <v>18</v>
      </c>
      <c r="C9" s="61">
        <f>C11+C12</f>
        <v>1424956</v>
      </c>
      <c r="D9" s="61" t="s">
        <v>218</v>
      </c>
      <c r="E9" s="61">
        <f t="shared" ref="E9:H9" si="0">E11+E12</f>
        <v>1607903</v>
      </c>
      <c r="F9" s="61">
        <f t="shared" si="0"/>
        <v>1662903</v>
      </c>
      <c r="G9" s="61">
        <f t="shared" si="0"/>
        <v>1747000</v>
      </c>
      <c r="H9" s="61">
        <f t="shared" si="0"/>
        <v>1860053</v>
      </c>
    </row>
    <row r="10" spans="1:8" ht="12.75">
      <c r="A10" s="16" t="s">
        <v>16</v>
      </c>
      <c r="B10" s="19"/>
      <c r="C10" s="61"/>
      <c r="D10" s="61"/>
      <c r="E10" s="92">
        <f>E9/C9%</f>
        <v>112.83878239047381</v>
      </c>
      <c r="F10" s="92">
        <f t="shared" ref="F10:G10" si="1">F9/E9%</f>
        <v>103.42060435237697</v>
      </c>
      <c r="G10" s="92">
        <f t="shared" si="1"/>
        <v>105.05724025995504</v>
      </c>
      <c r="H10" s="92">
        <f>H9/G9%</f>
        <v>106.47126502575844</v>
      </c>
    </row>
    <row r="11" spans="1:8" ht="48">
      <c r="A11" s="29" t="s">
        <v>149</v>
      </c>
      <c r="B11" s="19" t="s">
        <v>18</v>
      </c>
      <c r="C11" s="61">
        <v>1317871</v>
      </c>
      <c r="D11" s="61" t="s">
        <v>218</v>
      </c>
      <c r="E11" s="62">
        <v>1496472</v>
      </c>
      <c r="F11" s="62">
        <v>1546472</v>
      </c>
      <c r="G11" s="63">
        <v>1617447</v>
      </c>
      <c r="H11" s="63">
        <v>1730500</v>
      </c>
    </row>
    <row r="12" spans="1:8" ht="48">
      <c r="A12" s="29" t="s">
        <v>90</v>
      </c>
      <c r="B12" s="19" t="s">
        <v>18</v>
      </c>
      <c r="C12" s="61">
        <v>107085</v>
      </c>
      <c r="D12" s="61" t="s">
        <v>218</v>
      </c>
      <c r="E12" s="62">
        <v>111431</v>
      </c>
      <c r="F12" s="62">
        <v>116431</v>
      </c>
      <c r="G12" s="63">
        <v>129553</v>
      </c>
      <c r="H12" s="63">
        <v>129553</v>
      </c>
    </row>
    <row r="13" spans="1:8" ht="12.75">
      <c r="A13" s="64"/>
      <c r="B13" s="19"/>
      <c r="C13" s="61"/>
      <c r="D13" s="61"/>
      <c r="E13" s="62"/>
      <c r="F13" s="62"/>
      <c r="G13" s="63"/>
      <c r="H13" s="63"/>
    </row>
    <row r="14" spans="1:8" ht="24">
      <c r="A14" s="20" t="s">
        <v>191</v>
      </c>
      <c r="B14" s="19" t="s">
        <v>192</v>
      </c>
      <c r="C14" s="144">
        <v>17</v>
      </c>
      <c r="D14" s="144">
        <v>17</v>
      </c>
      <c r="E14" s="144">
        <v>17</v>
      </c>
      <c r="F14" s="144">
        <v>17</v>
      </c>
      <c r="G14" s="144">
        <v>17</v>
      </c>
      <c r="H14" s="144">
        <v>18</v>
      </c>
    </row>
    <row r="15" spans="1:8" ht="12.75">
      <c r="A15" s="196" t="s">
        <v>190</v>
      </c>
      <c r="B15" s="197" t="s">
        <v>18</v>
      </c>
      <c r="C15" s="198">
        <f>C9*C14%</f>
        <v>242242.52000000002</v>
      </c>
      <c r="D15" s="198">
        <v>170158</v>
      </c>
      <c r="E15" s="198">
        <f t="shared" ref="E15:H15" si="2">E9*E14%</f>
        <v>273343.51</v>
      </c>
      <c r="F15" s="198">
        <f t="shared" si="2"/>
        <v>282693.51</v>
      </c>
      <c r="G15" s="198">
        <f t="shared" si="2"/>
        <v>296990</v>
      </c>
      <c r="H15" s="198">
        <f t="shared" si="2"/>
        <v>334809.53999999998</v>
      </c>
    </row>
    <row r="16" spans="1:8" ht="12.75">
      <c r="A16" s="16" t="s">
        <v>16</v>
      </c>
      <c r="B16" s="19"/>
      <c r="C16" s="61"/>
      <c r="D16" s="61"/>
      <c r="E16" s="62"/>
      <c r="F16" s="62"/>
      <c r="G16" s="63"/>
      <c r="H16" s="63"/>
    </row>
    <row r="17" spans="1:8" ht="36">
      <c r="A17" s="29" t="s">
        <v>148</v>
      </c>
      <c r="B17" s="19" t="s">
        <v>18</v>
      </c>
      <c r="C17" s="63">
        <f>C11*C14%</f>
        <v>224038.07</v>
      </c>
      <c r="D17" s="63"/>
      <c r="E17" s="63">
        <f t="shared" ref="E17:H17" si="3">E11*E14%</f>
        <v>254400.24000000002</v>
      </c>
      <c r="F17" s="63">
        <f t="shared" si="3"/>
        <v>262900.24</v>
      </c>
      <c r="G17" s="63">
        <f t="shared" si="3"/>
        <v>274965.99</v>
      </c>
      <c r="H17" s="63">
        <f t="shared" si="3"/>
        <v>311490</v>
      </c>
    </row>
    <row r="18" spans="1:8" ht="24">
      <c r="A18" s="29" t="s">
        <v>91</v>
      </c>
      <c r="B18" s="19" t="s">
        <v>18</v>
      </c>
      <c r="C18" s="63">
        <f>C12*C14%</f>
        <v>18204.45</v>
      </c>
      <c r="D18" s="63"/>
      <c r="E18" s="63">
        <f t="shared" ref="E18:H18" si="4">E12*E14%</f>
        <v>18943.27</v>
      </c>
      <c r="F18" s="63">
        <f t="shared" si="4"/>
        <v>19793.27</v>
      </c>
      <c r="G18" s="63">
        <f t="shared" si="4"/>
        <v>22024.010000000002</v>
      </c>
      <c r="H18" s="63">
        <f t="shared" si="4"/>
        <v>23319.54</v>
      </c>
    </row>
    <row r="19" spans="1:8" ht="12.75">
      <c r="A19" s="145" t="s">
        <v>189</v>
      </c>
      <c r="B19" s="146" t="s">
        <v>18</v>
      </c>
      <c r="C19" s="147"/>
      <c r="D19" s="147"/>
      <c r="E19" s="147"/>
      <c r="F19" s="147"/>
      <c r="G19" s="147"/>
      <c r="H19" s="147"/>
    </row>
    <row r="20" spans="1:8" ht="12.75">
      <c r="A20" s="27"/>
      <c r="B20" s="27"/>
      <c r="C20" s="63"/>
      <c r="D20" s="63"/>
      <c r="E20" s="63"/>
      <c r="F20" s="63"/>
      <c r="G20" s="63"/>
      <c r="H20" s="63"/>
    </row>
    <row r="21" spans="1:8" ht="36">
      <c r="A21" s="20" t="s">
        <v>92</v>
      </c>
      <c r="B21" s="19" t="s">
        <v>18</v>
      </c>
      <c r="C21" s="63">
        <v>1201475</v>
      </c>
      <c r="D21" s="63">
        <v>662422</v>
      </c>
      <c r="E21" s="63">
        <v>1263000</v>
      </c>
      <c r="F21" s="63">
        <v>1150600</v>
      </c>
      <c r="G21" s="63">
        <v>1200000</v>
      </c>
      <c r="H21" s="63">
        <v>1200000</v>
      </c>
    </row>
    <row r="22" spans="1:8" ht="12.75">
      <c r="A22" s="16" t="s">
        <v>5</v>
      </c>
      <c r="B22" s="19"/>
      <c r="C22" s="63"/>
      <c r="D22" s="63"/>
      <c r="E22" s="63"/>
      <c r="F22" s="63"/>
      <c r="G22" s="63"/>
      <c r="H22" s="63"/>
    </row>
    <row r="23" spans="1:8" ht="12.75">
      <c r="A23" s="30" t="s">
        <v>73</v>
      </c>
      <c r="B23" s="19" t="s">
        <v>18</v>
      </c>
      <c r="C23" s="63">
        <v>1201725</v>
      </c>
      <c r="D23" s="63">
        <v>662674</v>
      </c>
      <c r="E23" s="63">
        <v>1262700</v>
      </c>
      <c r="F23" s="63">
        <v>1150900</v>
      </c>
      <c r="G23" s="63">
        <v>1200300</v>
      </c>
      <c r="H23" s="63">
        <v>1200300</v>
      </c>
    </row>
    <row r="24" spans="1:8" ht="12.75">
      <c r="A24" s="30" t="s">
        <v>74</v>
      </c>
      <c r="B24" s="27"/>
      <c r="C24" s="63">
        <v>300</v>
      </c>
      <c r="D24" s="63">
        <v>252</v>
      </c>
      <c r="E24" s="63">
        <v>290</v>
      </c>
      <c r="F24" s="63">
        <v>300</v>
      </c>
      <c r="G24" s="63">
        <v>300</v>
      </c>
      <c r="H24" s="63">
        <v>300</v>
      </c>
    </row>
    <row r="26" spans="1:8">
      <c r="A26" s="18" t="s">
        <v>247</v>
      </c>
    </row>
    <row r="27" spans="1:8">
      <c r="A27" s="18" t="s">
        <v>248</v>
      </c>
    </row>
  </sheetData>
  <mergeCells count="4">
    <mergeCell ref="A4:C4"/>
    <mergeCell ref="A3:G3"/>
    <mergeCell ref="A5:A6"/>
    <mergeCell ref="F5:H5"/>
  </mergeCells>
  <phoneticPr fontId="0" type="noConversion"/>
  <printOptions horizontalCentered="1"/>
  <pageMargins left="0.31496062992125984" right="0.31496062992125984" top="0.82677165354330717" bottom="0.43307086614173229" header="0.27559055118110237" footer="0.23622047244094491"/>
  <pageSetup paperSize="9" orientation="landscape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</sheetPr>
  <dimension ref="A1:H23"/>
  <sheetViews>
    <sheetView topLeftCell="A13" zoomScale="90" zoomScaleNormal="90" workbookViewId="0">
      <selection activeCell="C10" sqref="C10"/>
    </sheetView>
  </sheetViews>
  <sheetFormatPr defaultRowHeight="12.75"/>
  <cols>
    <col min="1" max="1" width="69.28515625" style="86" customWidth="1"/>
    <col min="2" max="2" width="14.140625" style="86" customWidth="1"/>
    <col min="3" max="4" width="11.28515625" style="77" customWidth="1"/>
    <col min="5" max="5" width="10.28515625" customWidth="1"/>
    <col min="6" max="6" width="10.85546875" customWidth="1"/>
    <col min="7" max="7" width="12.28515625" customWidth="1"/>
    <col min="8" max="8" width="12.42578125" customWidth="1"/>
  </cols>
  <sheetData>
    <row r="1" spans="1:8">
      <c r="C1"/>
      <c r="D1"/>
      <c r="F1" t="s">
        <v>244</v>
      </c>
    </row>
    <row r="2" spans="1:8" ht="16.5">
      <c r="A2" s="211" t="s">
        <v>126</v>
      </c>
      <c r="B2" s="211"/>
      <c r="C2" s="211"/>
      <c r="D2" s="142"/>
    </row>
    <row r="3" spans="1:8" ht="15.75">
      <c r="A3" s="201" t="s">
        <v>284</v>
      </c>
      <c r="B3" s="201"/>
      <c r="C3" s="201"/>
      <c r="D3" s="201"/>
      <c r="E3" s="201"/>
      <c r="F3" s="201"/>
    </row>
    <row r="4" spans="1:8" ht="16.5">
      <c r="A4" s="116" t="s">
        <v>152</v>
      </c>
      <c r="B4" s="87"/>
      <c r="C4" s="87"/>
      <c r="D4" s="142"/>
      <c r="E4" s="115">
        <f>E7/C7%</f>
        <v>104.76070965370621</v>
      </c>
      <c r="F4" s="115">
        <f>F7/E7%</f>
        <v>105.59578402233491</v>
      </c>
      <c r="G4" s="115">
        <f>G7/F7%</f>
        <v>105.6429732276027</v>
      </c>
      <c r="H4" s="115">
        <f>H7/G7%</f>
        <v>104.67447477681768</v>
      </c>
    </row>
    <row r="5" spans="1:8">
      <c r="A5" s="212" t="s">
        <v>0</v>
      </c>
      <c r="B5" s="214" t="s">
        <v>127</v>
      </c>
      <c r="C5" s="134" t="s">
        <v>6</v>
      </c>
      <c r="D5" s="157" t="s">
        <v>155</v>
      </c>
      <c r="E5" s="34" t="s">
        <v>2</v>
      </c>
      <c r="F5" s="209" t="s">
        <v>3</v>
      </c>
      <c r="G5" s="210"/>
      <c r="H5" s="203"/>
    </row>
    <row r="6" spans="1:8" s="10" customFormat="1" ht="24">
      <c r="A6" s="213"/>
      <c r="B6" s="215"/>
      <c r="C6" s="33">
        <v>2021</v>
      </c>
      <c r="D6" s="35" t="s">
        <v>217</v>
      </c>
      <c r="E6" s="35">
        <v>2022</v>
      </c>
      <c r="F6" s="31">
        <v>2023</v>
      </c>
      <c r="G6" s="31">
        <v>2024</v>
      </c>
      <c r="H6" s="31">
        <v>2025</v>
      </c>
    </row>
    <row r="7" spans="1:8" ht="15">
      <c r="A7" s="158" t="s">
        <v>145</v>
      </c>
      <c r="B7" s="112" t="s">
        <v>128</v>
      </c>
      <c r="C7" s="133">
        <v>1852791</v>
      </c>
      <c r="D7" s="133" t="s">
        <v>218</v>
      </c>
      <c r="E7" s="89">
        <v>1940997</v>
      </c>
      <c r="F7" s="89">
        <v>2049611</v>
      </c>
      <c r="G7" s="89">
        <v>2165270</v>
      </c>
      <c r="H7" s="89">
        <v>2266485</v>
      </c>
    </row>
    <row r="8" spans="1:8" ht="30">
      <c r="A8" s="158" t="s">
        <v>146</v>
      </c>
      <c r="B8" s="112" t="s">
        <v>128</v>
      </c>
      <c r="C8" s="89">
        <v>213400</v>
      </c>
      <c r="D8" s="89" t="s">
        <v>218</v>
      </c>
      <c r="E8" s="89">
        <v>204133</v>
      </c>
      <c r="F8" s="89">
        <v>273514</v>
      </c>
      <c r="G8" s="89">
        <v>294319</v>
      </c>
      <c r="H8" s="89">
        <v>309854</v>
      </c>
    </row>
    <row r="9" spans="1:8" ht="15">
      <c r="A9" s="158" t="s">
        <v>219</v>
      </c>
      <c r="B9" s="112" t="s">
        <v>128</v>
      </c>
      <c r="C9" s="89"/>
      <c r="D9" s="89" t="s">
        <v>218</v>
      </c>
      <c r="E9" s="89"/>
      <c r="F9" s="89"/>
      <c r="G9" s="89"/>
      <c r="H9" s="89"/>
    </row>
    <row r="10" spans="1:8" ht="15">
      <c r="A10" s="178" t="s">
        <v>220</v>
      </c>
      <c r="B10" s="179" t="s">
        <v>128</v>
      </c>
      <c r="C10" s="180">
        <v>1639391</v>
      </c>
      <c r="D10" s="180" t="s">
        <v>218</v>
      </c>
      <c r="E10" s="180">
        <v>1736864</v>
      </c>
      <c r="F10" s="180">
        <v>1776097</v>
      </c>
      <c r="G10" s="180">
        <v>1870951</v>
      </c>
      <c r="H10" s="180">
        <v>1956631</v>
      </c>
    </row>
    <row r="11" spans="1:8" ht="60">
      <c r="A11" s="159" t="s">
        <v>221</v>
      </c>
      <c r="B11" s="112" t="s">
        <v>128</v>
      </c>
      <c r="C11" s="89">
        <v>210268</v>
      </c>
      <c r="D11" s="89">
        <v>83958</v>
      </c>
      <c r="E11" s="89">
        <v>213669</v>
      </c>
      <c r="F11" s="89">
        <v>225634</v>
      </c>
      <c r="G11" s="89">
        <v>237954</v>
      </c>
      <c r="H11" s="89">
        <v>249077</v>
      </c>
    </row>
    <row r="12" spans="1:8" ht="90">
      <c r="A12" s="159" t="s">
        <v>222</v>
      </c>
      <c r="B12" s="112" t="s">
        <v>128</v>
      </c>
      <c r="C12" s="89">
        <v>926</v>
      </c>
      <c r="D12" s="89">
        <v>287</v>
      </c>
      <c r="E12" s="89">
        <v>490</v>
      </c>
      <c r="F12" s="89">
        <v>582</v>
      </c>
      <c r="G12" s="89">
        <v>590</v>
      </c>
      <c r="H12" s="89">
        <v>601</v>
      </c>
    </row>
    <row r="13" spans="1:8" ht="45">
      <c r="A13" s="159" t="s">
        <v>223</v>
      </c>
      <c r="B13" s="112" t="s">
        <v>128</v>
      </c>
      <c r="C13" s="89">
        <v>5515</v>
      </c>
      <c r="D13" s="89">
        <v>1403</v>
      </c>
      <c r="E13" s="89">
        <v>2100</v>
      </c>
      <c r="F13" s="89">
        <v>3000</v>
      </c>
      <c r="G13" s="89">
        <v>3000</v>
      </c>
      <c r="H13" s="89">
        <v>3000</v>
      </c>
    </row>
    <row r="14" spans="1:8" ht="75">
      <c r="A14" s="159" t="s">
        <v>224</v>
      </c>
      <c r="B14" s="112" t="s">
        <v>128</v>
      </c>
      <c r="C14" s="89">
        <v>733</v>
      </c>
      <c r="D14" s="89">
        <v>380</v>
      </c>
      <c r="E14" s="89">
        <v>745</v>
      </c>
      <c r="F14" s="89">
        <v>800</v>
      </c>
      <c r="G14" s="89">
        <v>800</v>
      </c>
      <c r="H14" s="89">
        <v>800</v>
      </c>
    </row>
    <row r="15" spans="1:8" ht="90">
      <c r="A15" s="160" t="s">
        <v>225</v>
      </c>
      <c r="B15" s="112" t="s">
        <v>128</v>
      </c>
      <c r="C15" s="89">
        <v>1628</v>
      </c>
      <c r="D15" s="89">
        <v>10035</v>
      </c>
      <c r="E15" s="89">
        <v>11000</v>
      </c>
      <c r="F15" s="89">
        <v>10100</v>
      </c>
      <c r="G15" s="89">
        <v>10150</v>
      </c>
      <c r="H15" s="89">
        <v>10200</v>
      </c>
    </row>
    <row r="16" spans="1:8" ht="15">
      <c r="A16" s="158" t="s">
        <v>183</v>
      </c>
      <c r="B16" s="88" t="s">
        <v>128</v>
      </c>
      <c r="C16" s="89">
        <v>0</v>
      </c>
      <c r="D16" s="89"/>
      <c r="E16" s="89"/>
      <c r="F16" s="89"/>
      <c r="G16" s="89"/>
      <c r="H16" s="89"/>
    </row>
    <row r="17" spans="1:8" ht="30">
      <c r="A17" s="175" t="s">
        <v>236</v>
      </c>
      <c r="B17" s="176" t="s">
        <v>128</v>
      </c>
      <c r="C17" s="177">
        <f>C11+C12+C13+C14+C15</f>
        <v>219070</v>
      </c>
      <c r="D17" s="177">
        <f>D15+D14+D13+D12+D11</f>
        <v>96063</v>
      </c>
      <c r="E17" s="177">
        <f t="shared" ref="E17:H17" si="0">E15+E14+E13+E12+E11</f>
        <v>228004</v>
      </c>
      <c r="F17" s="177">
        <f t="shared" si="0"/>
        <v>240116</v>
      </c>
      <c r="G17" s="177">
        <f t="shared" si="0"/>
        <v>252494</v>
      </c>
      <c r="H17" s="177">
        <f t="shared" si="0"/>
        <v>263678</v>
      </c>
    </row>
    <row r="18" spans="1:8" ht="15">
      <c r="A18" s="161" t="s">
        <v>150</v>
      </c>
      <c r="B18" s="88" t="s">
        <v>128</v>
      </c>
      <c r="C18" s="94">
        <v>106985</v>
      </c>
      <c r="D18" s="94">
        <v>46274</v>
      </c>
      <c r="E18" s="132">
        <v>111357</v>
      </c>
      <c r="F18" s="132">
        <v>117487</v>
      </c>
      <c r="G18" s="132">
        <v>123469</v>
      </c>
      <c r="H18" s="132">
        <v>129000</v>
      </c>
    </row>
    <row r="19" spans="1:8">
      <c r="C19" s="114"/>
      <c r="D19" s="114"/>
      <c r="E19" s="115">
        <f>E17/C17%</f>
        <v>104.07814853699732</v>
      </c>
      <c r="F19" s="115">
        <f>F17/E17%</f>
        <v>105.31218750548236</v>
      </c>
      <c r="G19" s="115">
        <f>G17/F17%</f>
        <v>105.15500841260058</v>
      </c>
      <c r="H19" s="115">
        <f>H17/G17%</f>
        <v>104.4294121840519</v>
      </c>
    </row>
    <row r="20" spans="1:8">
      <c r="A20" s="18"/>
      <c r="C20" s="115">
        <f t="shared" ref="C20:H20" si="1">C18/C17%</f>
        <v>48.835988496827504</v>
      </c>
      <c r="D20" s="115">
        <f t="shared" si="1"/>
        <v>48.170471461436769</v>
      </c>
      <c r="E20" s="115">
        <f t="shared" si="1"/>
        <v>48.839932632760828</v>
      </c>
      <c r="F20" s="115">
        <f t="shared" si="1"/>
        <v>48.929267520698332</v>
      </c>
      <c r="G20" s="115">
        <f t="shared" si="1"/>
        <v>48.899775836257497</v>
      </c>
      <c r="H20" s="115">
        <f t="shared" si="1"/>
        <v>48.923307974119943</v>
      </c>
    </row>
    <row r="21" spans="1:8">
      <c r="A21" s="18"/>
    </row>
    <row r="22" spans="1:8">
      <c r="A22" s="18" t="s">
        <v>285</v>
      </c>
    </row>
    <row r="23" spans="1:8">
      <c r="A23" s="18" t="s">
        <v>286</v>
      </c>
    </row>
  </sheetData>
  <mergeCells count="5">
    <mergeCell ref="A2:C2"/>
    <mergeCell ref="A5:A6"/>
    <mergeCell ref="B5:B6"/>
    <mergeCell ref="F5:H5"/>
    <mergeCell ref="A3:F3"/>
  </mergeCells>
  <printOptions horizontalCentered="1"/>
  <pageMargins left="0.39" right="0.31496062992125984" top="0.62992125984251968" bottom="0.27559055118110237" header="0.51181102362204722" footer="0.39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96"/>
  <sheetViews>
    <sheetView topLeftCell="A19" workbookViewId="0">
      <selection activeCell="A32" sqref="A32"/>
    </sheetView>
  </sheetViews>
  <sheetFormatPr defaultColWidth="9.140625" defaultRowHeight="16.5"/>
  <cols>
    <col min="1" max="1" width="39.140625" style="12" customWidth="1"/>
    <col min="2" max="2" width="13.28515625" style="1" customWidth="1"/>
    <col min="3" max="3" width="10.7109375" style="1" customWidth="1"/>
    <col min="4" max="4" width="9.85546875" style="1" customWidth="1"/>
    <col min="5" max="5" width="10.28515625" style="1" customWidth="1"/>
    <col min="6" max="16384" width="9.140625" style="1"/>
  </cols>
  <sheetData>
    <row r="1" spans="1:6">
      <c r="A1" s="113" t="s">
        <v>151</v>
      </c>
    </row>
    <row r="2" spans="1:6">
      <c r="E2" s="6" t="s">
        <v>245</v>
      </c>
    </row>
    <row r="3" spans="1:6">
      <c r="A3" s="216" t="s">
        <v>8</v>
      </c>
      <c r="B3" s="216"/>
      <c r="C3" s="216"/>
    </row>
    <row r="4" spans="1:6">
      <c r="A4" s="216" t="s">
        <v>15</v>
      </c>
      <c r="B4" s="216"/>
      <c r="C4" s="216"/>
    </row>
    <row r="6" spans="1:6">
      <c r="A6" s="9" t="s">
        <v>0</v>
      </c>
      <c r="B6" s="134" t="s">
        <v>6</v>
      </c>
      <c r="C6" s="34" t="s">
        <v>2</v>
      </c>
      <c r="D6" s="209" t="s">
        <v>3</v>
      </c>
      <c r="E6" s="210"/>
      <c r="F6" s="203"/>
    </row>
    <row r="7" spans="1:6">
      <c r="A7" s="13"/>
      <c r="B7" s="33">
        <v>2021</v>
      </c>
      <c r="C7" s="35">
        <v>2022</v>
      </c>
      <c r="D7" s="31">
        <v>2023</v>
      </c>
      <c r="E7" s="31">
        <v>2024</v>
      </c>
      <c r="F7" s="31">
        <v>2025</v>
      </c>
    </row>
    <row r="8" spans="1:6">
      <c r="A8" s="5" t="s">
        <v>10</v>
      </c>
      <c r="B8" s="65">
        <v>0</v>
      </c>
      <c r="C8" s="65">
        <v>0</v>
      </c>
      <c r="D8" s="65">
        <v>0</v>
      </c>
      <c r="E8" s="65">
        <v>0</v>
      </c>
      <c r="F8" s="65">
        <v>0</v>
      </c>
    </row>
    <row r="9" spans="1:6">
      <c r="A9" s="5" t="s">
        <v>11</v>
      </c>
      <c r="B9" s="65">
        <v>0</v>
      </c>
      <c r="C9" s="65">
        <v>0</v>
      </c>
      <c r="D9" s="65">
        <v>0</v>
      </c>
      <c r="E9" s="65">
        <v>0</v>
      </c>
      <c r="F9" s="65">
        <v>0</v>
      </c>
    </row>
    <row r="10" spans="1:6">
      <c r="A10" s="5" t="s">
        <v>93</v>
      </c>
      <c r="B10" s="65">
        <v>0</v>
      </c>
      <c r="C10" s="65">
        <v>0</v>
      </c>
      <c r="D10" s="65">
        <v>0</v>
      </c>
      <c r="E10" s="65">
        <v>0</v>
      </c>
      <c r="F10" s="65">
        <v>0</v>
      </c>
    </row>
    <row r="11" spans="1:6">
      <c r="A11" s="5" t="s">
        <v>111</v>
      </c>
      <c r="B11" s="65">
        <v>0</v>
      </c>
      <c r="C11" s="65">
        <v>0</v>
      </c>
      <c r="D11" s="65">
        <v>0</v>
      </c>
      <c r="E11" s="65">
        <v>0</v>
      </c>
      <c r="F11" s="65">
        <v>0</v>
      </c>
    </row>
    <row r="12" spans="1:6">
      <c r="A12" s="5" t="s">
        <v>95</v>
      </c>
      <c r="B12" s="65">
        <v>0</v>
      </c>
      <c r="C12" s="65">
        <v>0</v>
      </c>
      <c r="D12" s="65">
        <v>0</v>
      </c>
      <c r="E12" s="65">
        <v>0</v>
      </c>
      <c r="F12" s="65">
        <v>0</v>
      </c>
    </row>
    <row r="13" spans="1:6" ht="31.5">
      <c r="A13" s="5" t="s">
        <v>96</v>
      </c>
      <c r="B13" s="65">
        <v>0</v>
      </c>
      <c r="C13" s="65">
        <v>0</v>
      </c>
      <c r="D13" s="65">
        <v>0</v>
      </c>
      <c r="E13" s="65">
        <v>0</v>
      </c>
      <c r="F13" s="65">
        <v>0</v>
      </c>
    </row>
    <row r="14" spans="1:6">
      <c r="A14" s="14"/>
      <c r="B14" s="6"/>
      <c r="C14" s="6"/>
      <c r="D14" s="6"/>
      <c r="E14" s="6"/>
      <c r="F14" s="6"/>
    </row>
    <row r="15" spans="1:6">
      <c r="A15" s="67" t="s">
        <v>97</v>
      </c>
      <c r="B15" s="6"/>
      <c r="C15" s="6"/>
      <c r="D15" s="6"/>
      <c r="E15" s="6"/>
      <c r="F15" s="6"/>
    </row>
    <row r="16" spans="1:6">
      <c r="A16" s="67" t="s">
        <v>250</v>
      </c>
      <c r="B16" s="6"/>
      <c r="C16" s="6"/>
      <c r="D16" s="6"/>
      <c r="E16" s="6"/>
      <c r="F16" s="6"/>
    </row>
    <row r="17" spans="1:6">
      <c r="A17" s="6"/>
    </row>
    <row r="19" spans="1:6">
      <c r="A19" s="216" t="s">
        <v>8</v>
      </c>
      <c r="B19" s="216"/>
      <c r="C19" s="216"/>
    </row>
    <row r="20" spans="1:6">
      <c r="A20" s="216" t="s">
        <v>13</v>
      </c>
      <c r="B20" s="216"/>
      <c r="C20" s="216"/>
    </row>
    <row r="22" spans="1:6" s="10" customFormat="1">
      <c r="A22" s="9" t="s">
        <v>0</v>
      </c>
      <c r="B22" s="134" t="s">
        <v>6</v>
      </c>
      <c r="C22" s="34" t="s">
        <v>2</v>
      </c>
      <c r="D22" s="209" t="s">
        <v>3</v>
      </c>
      <c r="E22" s="210"/>
      <c r="F22" s="203"/>
    </row>
    <row r="23" spans="1:6" ht="28.5" customHeight="1">
      <c r="A23" s="13"/>
      <c r="B23" s="33">
        <v>2021</v>
      </c>
      <c r="C23" s="35">
        <v>2022</v>
      </c>
      <c r="D23" s="31">
        <v>2023</v>
      </c>
      <c r="E23" s="31">
        <v>2024</v>
      </c>
      <c r="F23" s="31">
        <v>2025</v>
      </c>
    </row>
    <row r="24" spans="1:6" s="6" customFormat="1" ht="15.75">
      <c r="A24" s="5" t="s">
        <v>10</v>
      </c>
      <c r="B24" s="65">
        <v>0</v>
      </c>
      <c r="C24" s="65">
        <v>0</v>
      </c>
      <c r="D24" s="65">
        <v>0</v>
      </c>
      <c r="E24" s="65">
        <v>0</v>
      </c>
      <c r="F24" s="65">
        <v>0</v>
      </c>
    </row>
    <row r="25" spans="1:6" s="6" customFormat="1" ht="15.75">
      <c r="A25" s="5" t="s">
        <v>11</v>
      </c>
      <c r="B25" s="65">
        <v>0</v>
      </c>
      <c r="C25" s="65">
        <v>0</v>
      </c>
      <c r="D25" s="65">
        <v>0</v>
      </c>
      <c r="E25" s="65">
        <v>0</v>
      </c>
      <c r="F25" s="65">
        <v>0</v>
      </c>
    </row>
    <row r="26" spans="1:6" s="6" customFormat="1" ht="15.75">
      <c r="A26" s="5" t="s">
        <v>93</v>
      </c>
      <c r="B26" s="65">
        <v>0</v>
      </c>
      <c r="C26" s="65">
        <v>0</v>
      </c>
      <c r="D26" s="65">
        <v>0</v>
      </c>
      <c r="E26" s="65">
        <v>0</v>
      </c>
      <c r="F26" s="65">
        <v>0</v>
      </c>
    </row>
    <row r="27" spans="1:6" s="6" customFormat="1" ht="15.75">
      <c r="A27" s="5" t="s">
        <v>94</v>
      </c>
      <c r="B27" s="65">
        <v>0</v>
      </c>
      <c r="C27" s="65">
        <v>0</v>
      </c>
      <c r="D27" s="65">
        <v>0</v>
      </c>
      <c r="E27" s="65">
        <v>0</v>
      </c>
      <c r="F27" s="65">
        <v>0</v>
      </c>
    </row>
    <row r="28" spans="1:6" s="6" customFormat="1" ht="15.75">
      <c r="A28" s="5" t="s">
        <v>95</v>
      </c>
      <c r="B28" s="65">
        <v>0</v>
      </c>
      <c r="C28" s="65">
        <v>0</v>
      </c>
      <c r="D28" s="65">
        <v>0</v>
      </c>
      <c r="E28" s="65">
        <v>0</v>
      </c>
      <c r="F28" s="65">
        <v>0</v>
      </c>
    </row>
    <row r="29" spans="1:6" s="6" customFormat="1" ht="31.5">
      <c r="A29" s="5" t="s">
        <v>96</v>
      </c>
      <c r="B29" s="65">
        <v>0</v>
      </c>
      <c r="C29" s="65">
        <v>0</v>
      </c>
      <c r="D29" s="65">
        <v>0</v>
      </c>
      <c r="E29" s="65">
        <v>0</v>
      </c>
      <c r="F29" s="65">
        <v>0</v>
      </c>
    </row>
    <row r="31" spans="1:6" ht="25.5">
      <c r="A31" s="67" t="s">
        <v>249</v>
      </c>
    </row>
    <row r="32" spans="1:6">
      <c r="A32" s="67" t="s">
        <v>251</v>
      </c>
    </row>
    <row r="34" spans="1:6">
      <c r="A34" s="66"/>
    </row>
    <row r="35" spans="1:6">
      <c r="A35" s="216" t="s">
        <v>8</v>
      </c>
      <c r="B35" s="216"/>
      <c r="C35" s="216"/>
    </row>
    <row r="36" spans="1:6" ht="88.15" customHeight="1">
      <c r="A36" s="219" t="s">
        <v>188</v>
      </c>
      <c r="B36" s="219"/>
      <c r="C36" s="219"/>
      <c r="D36" s="219"/>
      <c r="E36" s="219"/>
      <c r="F36" s="219"/>
    </row>
    <row r="37" spans="1:6">
      <c r="A37" s="217"/>
      <c r="B37" s="217"/>
      <c r="C37" s="217"/>
    </row>
    <row r="38" spans="1:6" s="11" customFormat="1">
      <c r="A38" s="9" t="s">
        <v>0</v>
      </c>
      <c r="B38" s="134" t="s">
        <v>6</v>
      </c>
      <c r="C38" s="34" t="s">
        <v>2</v>
      </c>
      <c r="D38" s="209" t="s">
        <v>3</v>
      </c>
      <c r="E38" s="210"/>
      <c r="F38" s="203"/>
    </row>
    <row r="39" spans="1:6" s="11" customFormat="1" ht="30" customHeight="1">
      <c r="A39" s="13"/>
      <c r="B39" s="33">
        <v>2021</v>
      </c>
      <c r="C39" s="35">
        <v>2022</v>
      </c>
      <c r="D39" s="31">
        <v>2023</v>
      </c>
      <c r="E39" s="31">
        <v>2024</v>
      </c>
      <c r="F39" s="31">
        <v>2025</v>
      </c>
    </row>
    <row r="40" spans="1:6" s="3" customFormat="1" ht="25.5">
      <c r="A40" s="7" t="s">
        <v>98</v>
      </c>
      <c r="B40" s="65">
        <v>0</v>
      </c>
      <c r="C40" s="65">
        <v>0</v>
      </c>
      <c r="D40" s="65">
        <v>0</v>
      </c>
      <c r="E40" s="65">
        <v>0</v>
      </c>
      <c r="F40" s="65">
        <v>0</v>
      </c>
    </row>
    <row r="41" spans="1:6" s="3" customFormat="1" ht="15">
      <c r="A41" s="4" t="s">
        <v>99</v>
      </c>
      <c r="B41" s="65">
        <v>0</v>
      </c>
      <c r="C41" s="65">
        <v>0</v>
      </c>
      <c r="D41" s="65">
        <v>0</v>
      </c>
      <c r="E41" s="65">
        <v>0</v>
      </c>
      <c r="F41" s="65">
        <v>0</v>
      </c>
    </row>
    <row r="42" spans="1:6" s="3" customFormat="1" ht="15">
      <c r="A42" s="8" t="s">
        <v>7</v>
      </c>
      <c r="B42" s="65">
        <v>0</v>
      </c>
      <c r="C42" s="65">
        <v>0</v>
      </c>
      <c r="D42" s="65">
        <v>0</v>
      </c>
      <c r="E42" s="65">
        <v>0</v>
      </c>
      <c r="F42" s="65">
        <v>0</v>
      </c>
    </row>
    <row r="43" spans="1:6" s="3" customFormat="1" ht="15">
      <c r="A43" s="7" t="s">
        <v>17</v>
      </c>
      <c r="B43" s="65">
        <v>0</v>
      </c>
      <c r="C43" s="65">
        <v>0</v>
      </c>
      <c r="D43" s="65">
        <v>0</v>
      </c>
      <c r="E43" s="65">
        <v>0</v>
      </c>
      <c r="F43" s="65">
        <v>0</v>
      </c>
    </row>
    <row r="44" spans="1:6" s="3" customFormat="1" ht="15">
      <c r="A44" s="7" t="s">
        <v>17</v>
      </c>
      <c r="B44" s="65">
        <v>0</v>
      </c>
      <c r="C44" s="65">
        <v>0</v>
      </c>
      <c r="D44" s="65">
        <v>0</v>
      </c>
      <c r="E44" s="65">
        <v>0</v>
      </c>
      <c r="F44" s="65">
        <v>0</v>
      </c>
    </row>
    <row r="45" spans="1:6" s="3" customFormat="1" ht="15">
      <c r="A45" s="7" t="s">
        <v>17</v>
      </c>
      <c r="B45" s="65">
        <v>0</v>
      </c>
      <c r="C45" s="65">
        <v>0</v>
      </c>
      <c r="D45" s="65">
        <v>0</v>
      </c>
      <c r="E45" s="65">
        <v>0</v>
      </c>
      <c r="F45" s="65">
        <v>0</v>
      </c>
    </row>
    <row r="46" spans="1:6" s="3" customFormat="1" ht="17.25" customHeight="1">
      <c r="A46" s="4" t="s">
        <v>100</v>
      </c>
      <c r="B46" s="65">
        <v>0</v>
      </c>
      <c r="C46" s="65">
        <v>0</v>
      </c>
      <c r="D46" s="65">
        <v>0</v>
      </c>
      <c r="E46" s="65">
        <v>0</v>
      </c>
      <c r="F46" s="65">
        <v>0</v>
      </c>
    </row>
    <row r="47" spans="1:6" s="3" customFormat="1" ht="15">
      <c r="A47" s="4" t="s">
        <v>12</v>
      </c>
      <c r="B47" s="65">
        <v>0</v>
      </c>
      <c r="C47" s="65">
        <v>0</v>
      </c>
      <c r="D47" s="65">
        <v>0</v>
      </c>
      <c r="E47" s="65">
        <v>0</v>
      </c>
      <c r="F47" s="65">
        <v>0</v>
      </c>
    </row>
    <row r="48" spans="1:6" s="3" customFormat="1" ht="15">
      <c r="A48" s="4" t="s">
        <v>99</v>
      </c>
      <c r="B48" s="65">
        <v>0</v>
      </c>
      <c r="C48" s="65">
        <v>0</v>
      </c>
      <c r="D48" s="65">
        <v>0</v>
      </c>
      <c r="E48" s="65">
        <v>0</v>
      </c>
      <c r="F48" s="65">
        <v>0</v>
      </c>
    </row>
    <row r="49" spans="1:6" s="3" customFormat="1" ht="15">
      <c r="A49" s="4" t="s">
        <v>93</v>
      </c>
      <c r="B49" s="65">
        <v>0</v>
      </c>
      <c r="C49" s="65">
        <v>0</v>
      </c>
      <c r="D49" s="65">
        <v>0</v>
      </c>
      <c r="E49" s="65">
        <v>0</v>
      </c>
      <c r="F49" s="65">
        <v>0</v>
      </c>
    </row>
    <row r="50" spans="1:6" s="3" customFormat="1" ht="15">
      <c r="A50" s="4" t="s">
        <v>101</v>
      </c>
      <c r="B50" s="65">
        <v>0</v>
      </c>
      <c r="C50" s="65">
        <v>0</v>
      </c>
      <c r="D50" s="65">
        <v>0</v>
      </c>
      <c r="E50" s="65">
        <v>0</v>
      </c>
      <c r="F50" s="65">
        <v>0</v>
      </c>
    </row>
    <row r="51" spans="1:6" s="3" customFormat="1" ht="15">
      <c r="A51" s="4" t="s">
        <v>102</v>
      </c>
      <c r="B51" s="65">
        <v>0</v>
      </c>
      <c r="C51" s="65">
        <v>0</v>
      </c>
      <c r="D51" s="65">
        <v>0</v>
      </c>
      <c r="E51" s="65">
        <v>0</v>
      </c>
      <c r="F51" s="65">
        <v>0</v>
      </c>
    </row>
    <row r="52" spans="1:6" s="3" customFormat="1" ht="15">
      <c r="A52" s="4" t="s">
        <v>107</v>
      </c>
      <c r="B52" s="65">
        <v>0</v>
      </c>
      <c r="C52" s="65">
        <v>0</v>
      </c>
      <c r="D52" s="65">
        <v>0</v>
      </c>
      <c r="E52" s="65">
        <v>0</v>
      </c>
      <c r="F52" s="65">
        <v>0</v>
      </c>
    </row>
    <row r="53" spans="1:6" s="3" customFormat="1" ht="15.75" customHeight="1">
      <c r="A53" s="4" t="s">
        <v>103</v>
      </c>
      <c r="B53" s="65">
        <v>0</v>
      </c>
      <c r="C53" s="65">
        <v>0</v>
      </c>
      <c r="D53" s="65">
        <v>0</v>
      </c>
      <c r="E53" s="65">
        <v>0</v>
      </c>
      <c r="F53" s="65">
        <v>0</v>
      </c>
    </row>
    <row r="54" spans="1:6" s="3" customFormat="1" ht="15.75" customHeight="1">
      <c r="A54" s="4"/>
      <c r="B54" s="65">
        <v>0</v>
      </c>
      <c r="C54" s="65">
        <v>0</v>
      </c>
      <c r="D54" s="65">
        <v>0</v>
      </c>
      <c r="E54" s="65">
        <v>0</v>
      </c>
      <c r="F54" s="65">
        <v>0</v>
      </c>
    </row>
    <row r="55" spans="1:6" s="3" customFormat="1" ht="12.75">
      <c r="A55" s="67"/>
    </row>
    <row r="56" spans="1:6" s="3" customFormat="1" ht="12.75">
      <c r="A56" s="67" t="s">
        <v>252</v>
      </c>
    </row>
    <row r="58" spans="1:6" hidden="1">
      <c r="A58" s="216" t="s">
        <v>8</v>
      </c>
      <c r="B58" s="216"/>
      <c r="C58" s="216"/>
    </row>
    <row r="59" spans="1:6" hidden="1">
      <c r="A59" s="216" t="s">
        <v>14</v>
      </c>
      <c r="B59" s="216"/>
      <c r="C59" s="216"/>
    </row>
    <row r="60" spans="1:6" hidden="1">
      <c r="B60" s="2"/>
    </row>
    <row r="61" spans="1:6" hidden="1">
      <c r="A61" s="218" t="s">
        <v>9</v>
      </c>
      <c r="B61" s="218"/>
      <c r="C61" s="218"/>
    </row>
    <row r="62" spans="1:6" s="11" customFormat="1" hidden="1">
      <c r="A62" s="9" t="s">
        <v>0</v>
      </c>
      <c r="B62" s="134" t="s">
        <v>6</v>
      </c>
      <c r="C62" s="34" t="s">
        <v>2</v>
      </c>
      <c r="D62" s="209" t="s">
        <v>3</v>
      </c>
      <c r="E62" s="210"/>
      <c r="F62" s="203"/>
    </row>
    <row r="63" spans="1:6" s="11" customFormat="1" ht="27" hidden="1" customHeight="1">
      <c r="A63" s="13"/>
      <c r="B63" s="33">
        <v>2020</v>
      </c>
      <c r="C63" s="35">
        <v>2021</v>
      </c>
      <c r="D63" s="31">
        <v>2022</v>
      </c>
      <c r="E63" s="31">
        <v>2023</v>
      </c>
      <c r="F63" s="31">
        <v>2024</v>
      </c>
    </row>
    <row r="64" spans="1:6" s="3" customFormat="1" ht="15" hidden="1">
      <c r="A64" s="4" t="s">
        <v>10</v>
      </c>
      <c r="B64" s="65"/>
      <c r="C64" s="65"/>
      <c r="D64" s="65"/>
      <c r="E64" s="65"/>
      <c r="F64" s="65"/>
    </row>
    <row r="65" spans="1:6" s="3" customFormat="1" ht="15" hidden="1">
      <c r="A65" s="4" t="s">
        <v>99</v>
      </c>
      <c r="B65" s="65"/>
      <c r="C65" s="65"/>
      <c r="D65" s="65"/>
      <c r="E65" s="65"/>
      <c r="F65" s="65"/>
    </row>
    <row r="66" spans="1:6" s="3" customFormat="1" ht="15" hidden="1">
      <c r="A66" s="4" t="s">
        <v>12</v>
      </c>
      <c r="B66" s="65"/>
      <c r="C66" s="65"/>
      <c r="D66" s="65"/>
      <c r="E66" s="65"/>
      <c r="F66" s="65"/>
    </row>
    <row r="67" spans="1:6" s="3" customFormat="1" ht="15" hidden="1">
      <c r="A67" s="7" t="s">
        <v>17</v>
      </c>
      <c r="B67" s="65"/>
      <c r="C67" s="65"/>
      <c r="D67" s="65"/>
      <c r="E67" s="65"/>
      <c r="F67" s="65"/>
    </row>
    <row r="68" spans="1:6" s="3" customFormat="1" ht="15" hidden="1">
      <c r="A68" s="7" t="s">
        <v>17</v>
      </c>
      <c r="B68" s="65"/>
      <c r="C68" s="65"/>
      <c r="D68" s="65"/>
      <c r="E68" s="65"/>
      <c r="F68" s="65"/>
    </row>
    <row r="69" spans="1:6" s="3" customFormat="1" ht="18" hidden="1" customHeight="1">
      <c r="A69" s="4" t="s">
        <v>104</v>
      </c>
      <c r="B69" s="65"/>
      <c r="C69" s="65"/>
      <c r="D69" s="65"/>
      <c r="E69" s="65"/>
      <c r="F69" s="65"/>
    </row>
    <row r="70" spans="1:6" s="3" customFormat="1" ht="15" hidden="1">
      <c r="A70" s="4" t="s">
        <v>12</v>
      </c>
      <c r="B70" s="65"/>
      <c r="C70" s="65"/>
      <c r="D70" s="65"/>
      <c r="E70" s="65"/>
      <c r="F70" s="65"/>
    </row>
    <row r="71" spans="1:6" s="3" customFormat="1" ht="15" hidden="1">
      <c r="A71" s="69"/>
      <c r="B71" s="65"/>
      <c r="C71" s="65"/>
      <c r="D71" s="65"/>
      <c r="E71" s="65"/>
      <c r="F71" s="65"/>
    </row>
    <row r="72" spans="1:6" s="3" customFormat="1" ht="15" hidden="1">
      <c r="A72" s="69"/>
      <c r="B72" s="65"/>
      <c r="C72" s="65"/>
      <c r="D72" s="65"/>
      <c r="E72" s="65"/>
      <c r="F72" s="65"/>
    </row>
    <row r="73" spans="1:6" s="3" customFormat="1" ht="15" hidden="1">
      <c r="A73" s="69"/>
      <c r="B73" s="65"/>
      <c r="C73" s="65"/>
      <c r="D73" s="65"/>
      <c r="E73" s="65"/>
      <c r="F73" s="65"/>
    </row>
    <row r="74" spans="1:6" s="3" customFormat="1" ht="15" hidden="1">
      <c r="A74" s="4" t="s">
        <v>105</v>
      </c>
      <c r="B74" s="65"/>
      <c r="C74" s="65"/>
      <c r="D74" s="65"/>
      <c r="E74" s="65"/>
      <c r="F74" s="65"/>
    </row>
    <row r="75" spans="1:6" s="3" customFormat="1" ht="15" hidden="1">
      <c r="A75" s="4" t="s">
        <v>99</v>
      </c>
      <c r="B75" s="65"/>
      <c r="C75" s="65"/>
      <c r="D75" s="65"/>
      <c r="E75" s="65"/>
      <c r="F75" s="65"/>
    </row>
    <row r="76" spans="1:6" s="3" customFormat="1" ht="15" hidden="1">
      <c r="A76" s="4" t="s">
        <v>12</v>
      </c>
      <c r="B76" s="65"/>
      <c r="C76" s="65"/>
      <c r="D76" s="65"/>
      <c r="E76" s="65"/>
      <c r="F76" s="65"/>
    </row>
    <row r="77" spans="1:6" s="3" customFormat="1" ht="15" hidden="1">
      <c r="A77" s="4"/>
      <c r="B77" s="65"/>
      <c r="C77" s="65"/>
      <c r="D77" s="65"/>
      <c r="E77" s="65"/>
      <c r="F77" s="65"/>
    </row>
    <row r="78" spans="1:6" s="3" customFormat="1" ht="15" hidden="1">
      <c r="A78" s="4"/>
      <c r="B78" s="65"/>
      <c r="C78" s="65"/>
      <c r="D78" s="65"/>
      <c r="E78" s="65"/>
      <c r="F78" s="65"/>
    </row>
    <row r="79" spans="1:6" s="3" customFormat="1" ht="15" hidden="1">
      <c r="A79" s="4" t="s">
        <v>106</v>
      </c>
      <c r="B79" s="65"/>
      <c r="C79" s="65"/>
      <c r="D79" s="65"/>
      <c r="E79" s="65"/>
      <c r="F79" s="65"/>
    </row>
    <row r="80" spans="1:6" s="3" customFormat="1" ht="15" hidden="1">
      <c r="A80" s="4" t="s">
        <v>99</v>
      </c>
      <c r="B80" s="65"/>
      <c r="C80" s="65"/>
      <c r="D80" s="65"/>
      <c r="E80" s="65"/>
      <c r="F80" s="65"/>
    </row>
    <row r="81" spans="1:6" s="3" customFormat="1" ht="15" hidden="1">
      <c r="A81" s="4" t="s">
        <v>12</v>
      </c>
      <c r="B81" s="65"/>
      <c r="C81" s="65"/>
      <c r="D81" s="65"/>
      <c r="E81" s="65"/>
      <c r="F81" s="65"/>
    </row>
    <row r="82" spans="1:6" s="3" customFormat="1" ht="15" hidden="1">
      <c r="A82" s="69"/>
      <c r="B82" s="65"/>
      <c r="C82" s="65"/>
      <c r="D82" s="65"/>
      <c r="E82" s="65"/>
      <c r="F82" s="65"/>
    </row>
    <row r="83" spans="1:6" s="3" customFormat="1" ht="15" hidden="1">
      <c r="A83" s="69"/>
      <c r="B83" s="65"/>
      <c r="C83" s="65"/>
      <c r="D83" s="65"/>
      <c r="E83" s="65"/>
      <c r="F83" s="65"/>
    </row>
    <row r="84" spans="1:6" s="3" customFormat="1" ht="15" hidden="1">
      <c r="A84" s="4" t="s">
        <v>102</v>
      </c>
      <c r="B84" s="65"/>
      <c r="C84" s="65"/>
      <c r="D84" s="65"/>
      <c r="E84" s="65"/>
      <c r="F84" s="65"/>
    </row>
    <row r="85" spans="1:6" s="3" customFormat="1" ht="15" hidden="1">
      <c r="A85" s="4" t="s">
        <v>12</v>
      </c>
      <c r="B85" s="65"/>
      <c r="C85" s="65"/>
      <c r="D85" s="65"/>
      <c r="E85" s="65"/>
      <c r="F85" s="65"/>
    </row>
    <row r="86" spans="1:6" s="3" customFormat="1" ht="15" hidden="1">
      <c r="A86" s="69"/>
      <c r="B86" s="65"/>
      <c r="C86" s="65"/>
      <c r="D86" s="65"/>
      <c r="E86" s="65"/>
      <c r="F86" s="65"/>
    </row>
    <row r="87" spans="1:6" s="3" customFormat="1" ht="15" hidden="1">
      <c r="A87" s="69"/>
      <c r="B87" s="65"/>
      <c r="C87" s="65"/>
      <c r="D87" s="65"/>
      <c r="E87" s="65"/>
      <c r="F87" s="65"/>
    </row>
    <row r="88" spans="1:6" s="3" customFormat="1" ht="15" hidden="1">
      <c r="A88" s="4" t="s">
        <v>107</v>
      </c>
      <c r="B88" s="65"/>
      <c r="C88" s="65"/>
      <c r="D88" s="65"/>
      <c r="E88" s="65"/>
      <c r="F88" s="65"/>
    </row>
    <row r="89" spans="1:6" s="3" customFormat="1" ht="15" hidden="1">
      <c r="A89" s="4" t="s">
        <v>103</v>
      </c>
      <c r="B89" s="65"/>
      <c r="C89" s="65"/>
      <c r="D89" s="65"/>
      <c r="E89" s="65"/>
      <c r="F89" s="65"/>
    </row>
    <row r="90" spans="1:6" s="3" customFormat="1" ht="12.75" hidden="1">
      <c r="A90" s="4" t="s">
        <v>12</v>
      </c>
      <c r="B90" s="70"/>
      <c r="C90" s="70"/>
    </row>
    <row r="91" spans="1:6" s="3" customFormat="1" ht="12.75" hidden="1">
      <c r="A91" s="4" t="s">
        <v>108</v>
      </c>
      <c r="B91" s="70"/>
      <c r="C91" s="70"/>
    </row>
    <row r="92" spans="1:6" s="3" customFormat="1" ht="12.75" hidden="1">
      <c r="A92" s="4" t="s">
        <v>109</v>
      </c>
      <c r="B92" s="70"/>
      <c r="C92" s="70"/>
    </row>
    <row r="93" spans="1:6" s="3" customFormat="1" ht="12.75" hidden="1">
      <c r="A93" s="68"/>
    </row>
    <row r="94" spans="1:6" s="3" customFormat="1" ht="12.75" hidden="1">
      <c r="A94" s="67" t="s">
        <v>97</v>
      </c>
    </row>
    <row r="95" spans="1:6" s="3" customFormat="1" ht="12.75" hidden="1">
      <c r="A95" s="67" t="s">
        <v>110</v>
      </c>
    </row>
    <row r="96" spans="1:6" hidden="1"/>
  </sheetData>
  <mergeCells count="14">
    <mergeCell ref="D22:F22"/>
    <mergeCell ref="A35:C35"/>
    <mergeCell ref="D62:F62"/>
    <mergeCell ref="A37:C37"/>
    <mergeCell ref="D38:F38"/>
    <mergeCell ref="A58:C58"/>
    <mergeCell ref="A59:C59"/>
    <mergeCell ref="A61:C61"/>
    <mergeCell ref="A36:F36"/>
    <mergeCell ref="A3:C3"/>
    <mergeCell ref="A4:C4"/>
    <mergeCell ref="D6:F6"/>
    <mergeCell ref="A19:C19"/>
    <mergeCell ref="A20:C20"/>
  </mergeCells>
  <printOptions horizontalCentered="1"/>
  <pageMargins left="0.47244094488188981" right="0.24" top="0.3" bottom="0.66" header="0.59" footer="0.23622047244094491"/>
  <pageSetup paperSize="9" scale="9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H94"/>
  <sheetViews>
    <sheetView topLeftCell="A79" workbookViewId="0">
      <selection activeCell="I101" sqref="I101"/>
    </sheetView>
  </sheetViews>
  <sheetFormatPr defaultRowHeight="12.75"/>
  <cols>
    <col min="1" max="1" width="27.7109375" style="36" customWidth="1"/>
    <col min="2" max="7" width="12" customWidth="1"/>
  </cols>
  <sheetData>
    <row r="1" spans="1:8" ht="27" customHeight="1">
      <c r="A1" s="220" t="s">
        <v>85</v>
      </c>
      <c r="B1" s="220"/>
      <c r="C1" s="220"/>
      <c r="D1" s="220"/>
      <c r="E1" s="220"/>
      <c r="F1" s="220"/>
      <c r="G1" s="220"/>
    </row>
    <row r="2" spans="1:8" ht="36" customHeight="1">
      <c r="A2" s="47" t="s">
        <v>76</v>
      </c>
      <c r="B2" s="223" t="s">
        <v>253</v>
      </c>
      <c r="C2" s="223"/>
      <c r="D2" s="54"/>
      <c r="E2" s="57"/>
      <c r="F2" s="57"/>
      <c r="G2" s="57"/>
      <c r="H2" s="48"/>
    </row>
    <row r="3" spans="1:8">
      <c r="A3" s="49" t="s">
        <v>20</v>
      </c>
      <c r="B3" s="55">
        <v>3632004252</v>
      </c>
      <c r="C3" s="55"/>
      <c r="D3" s="55"/>
      <c r="E3" s="58"/>
      <c r="F3" s="58"/>
      <c r="G3" s="58"/>
      <c r="H3" s="50"/>
    </row>
    <row r="4" spans="1:8">
      <c r="A4" s="49" t="s">
        <v>87</v>
      </c>
      <c r="B4" s="55">
        <v>363201001</v>
      </c>
      <c r="C4" s="55"/>
      <c r="D4" s="55"/>
      <c r="E4" s="58"/>
      <c r="F4" s="58"/>
      <c r="G4" s="58"/>
      <c r="H4" s="50"/>
    </row>
    <row r="5" spans="1:8" ht="25.15" customHeight="1">
      <c r="A5" s="52" t="s">
        <v>78</v>
      </c>
      <c r="B5" s="55"/>
      <c r="C5" s="55"/>
      <c r="D5" s="55"/>
      <c r="E5" s="55"/>
      <c r="F5" s="58"/>
      <c r="G5" s="58"/>
      <c r="H5" s="50"/>
    </row>
    <row r="6" spans="1:8">
      <c r="A6" s="49"/>
      <c r="B6" s="49" t="s">
        <v>254</v>
      </c>
      <c r="C6" s="49"/>
      <c r="D6" s="49"/>
      <c r="E6" s="49"/>
      <c r="F6" s="50"/>
      <c r="G6" s="50"/>
      <c r="H6" s="50"/>
    </row>
    <row r="7" spans="1:8" ht="22.9" customHeight="1">
      <c r="A7" s="49" t="s">
        <v>82</v>
      </c>
      <c r="B7" s="54" t="s">
        <v>255</v>
      </c>
      <c r="C7" s="54"/>
      <c r="D7" s="54"/>
      <c r="E7" s="54"/>
      <c r="F7" s="54"/>
      <c r="G7" s="54"/>
      <c r="H7" s="50"/>
    </row>
    <row r="8" spans="1:8">
      <c r="A8" s="49" t="s">
        <v>79</v>
      </c>
      <c r="B8" s="55" t="s">
        <v>256</v>
      </c>
      <c r="C8" s="55"/>
      <c r="D8" s="55"/>
      <c r="E8" s="55"/>
      <c r="F8" s="55"/>
      <c r="G8" s="55"/>
      <c r="H8" s="49"/>
    </row>
    <row r="9" spans="1:8">
      <c r="A9" s="49" t="s">
        <v>80</v>
      </c>
      <c r="B9" s="52" t="s">
        <v>257</v>
      </c>
      <c r="C9" s="52"/>
      <c r="D9" s="49"/>
      <c r="E9" s="50"/>
      <c r="F9" s="50"/>
      <c r="G9" s="50"/>
      <c r="H9" s="50"/>
    </row>
    <row r="10" spans="1:8">
      <c r="A10" s="49" t="s">
        <v>81</v>
      </c>
      <c r="B10" s="56"/>
      <c r="C10" s="56"/>
      <c r="D10" s="56"/>
      <c r="E10" s="56"/>
      <c r="F10" s="56"/>
      <c r="G10" s="56"/>
    </row>
    <row r="11" spans="1:8">
      <c r="A11" s="49" t="s">
        <v>88</v>
      </c>
      <c r="B11" s="56"/>
      <c r="C11" s="56"/>
      <c r="D11" s="56"/>
      <c r="E11" s="56"/>
      <c r="F11" s="56"/>
      <c r="G11" s="56"/>
    </row>
    <row r="12" spans="1:8">
      <c r="A12" s="49" t="s">
        <v>21</v>
      </c>
      <c r="B12" s="59" t="s">
        <v>258</v>
      </c>
      <c r="C12" s="59"/>
      <c r="D12" s="59"/>
      <c r="E12" s="59"/>
      <c r="F12" s="59"/>
      <c r="G12" s="59"/>
    </row>
    <row r="13" spans="1:8">
      <c r="A13" s="49"/>
    </row>
    <row r="14" spans="1:8">
      <c r="A14" s="49" t="s">
        <v>77</v>
      </c>
    </row>
    <row r="16" spans="1:8">
      <c r="A16" s="207" t="s">
        <v>0</v>
      </c>
      <c r="B16" s="34" t="s">
        <v>155</v>
      </c>
      <c r="C16" s="34" t="s">
        <v>155</v>
      </c>
      <c r="D16" s="34" t="s">
        <v>2</v>
      </c>
      <c r="E16" s="209" t="s">
        <v>3</v>
      </c>
      <c r="F16" s="210"/>
      <c r="G16" s="203"/>
    </row>
    <row r="17" spans="1:7" ht="24">
      <c r="A17" s="208"/>
      <c r="B17" s="35">
        <v>2021</v>
      </c>
      <c r="C17" s="35" t="s">
        <v>217</v>
      </c>
      <c r="D17" s="35">
        <v>2022</v>
      </c>
      <c r="E17" s="31">
        <v>2023</v>
      </c>
      <c r="F17" s="31">
        <v>2024</v>
      </c>
      <c r="G17" s="31">
        <v>2025</v>
      </c>
    </row>
    <row r="18" spans="1:7" ht="26.45" customHeight="1">
      <c r="A18" s="53" t="s">
        <v>83</v>
      </c>
      <c r="B18" s="51">
        <v>602593</v>
      </c>
      <c r="C18" s="51">
        <v>416980</v>
      </c>
      <c r="D18" s="51">
        <v>650000</v>
      </c>
      <c r="E18" s="51">
        <v>655000</v>
      </c>
      <c r="F18" s="51">
        <v>655000</v>
      </c>
      <c r="G18" s="51">
        <v>655000</v>
      </c>
    </row>
    <row r="19" spans="1:7" ht="38.25">
      <c r="A19" s="53" t="s">
        <v>84</v>
      </c>
      <c r="B19" s="51">
        <v>102440</v>
      </c>
      <c r="C19" s="51">
        <v>70887</v>
      </c>
      <c r="D19" s="51">
        <v>102440</v>
      </c>
      <c r="E19" s="51">
        <v>110500</v>
      </c>
      <c r="F19" s="51">
        <v>111350</v>
      </c>
      <c r="G19" s="51">
        <v>117900</v>
      </c>
    </row>
    <row r="21" spans="1:7">
      <c r="A21" s="60" t="s">
        <v>86</v>
      </c>
    </row>
    <row r="22" spans="1:7">
      <c r="A22" s="60"/>
    </row>
    <row r="23" spans="1:7">
      <c r="A23" s="60"/>
    </row>
    <row r="25" spans="1:7" ht="60" customHeight="1">
      <c r="A25" s="47" t="s">
        <v>76</v>
      </c>
      <c r="B25" s="223" t="s">
        <v>259</v>
      </c>
      <c r="C25" s="223"/>
      <c r="D25" s="54"/>
      <c r="E25" s="57"/>
      <c r="F25" s="57"/>
    </row>
    <row r="26" spans="1:7">
      <c r="A26" s="49" t="s">
        <v>20</v>
      </c>
      <c r="B26" s="55">
        <v>3632006556</v>
      </c>
      <c r="C26" s="55"/>
      <c r="D26" s="55"/>
      <c r="E26" s="58"/>
      <c r="F26" s="58"/>
    </row>
    <row r="27" spans="1:7">
      <c r="A27" s="49" t="s">
        <v>87</v>
      </c>
      <c r="B27" s="55">
        <v>363201001</v>
      </c>
      <c r="C27" s="55"/>
      <c r="D27" s="55"/>
      <c r="E27" s="58"/>
      <c r="F27" s="58"/>
    </row>
    <row r="28" spans="1:7">
      <c r="A28" s="52" t="s">
        <v>78</v>
      </c>
      <c r="B28" s="55"/>
      <c r="C28" s="55"/>
      <c r="D28" s="55"/>
      <c r="E28" s="55"/>
      <c r="F28" s="58"/>
    </row>
    <row r="29" spans="1:7">
      <c r="A29" s="49"/>
      <c r="B29" s="49">
        <v>28.93</v>
      </c>
      <c r="C29" s="49"/>
      <c r="D29" s="49"/>
      <c r="E29" s="49"/>
      <c r="F29" s="50"/>
    </row>
    <row r="30" spans="1:7">
      <c r="A30" s="49" t="s">
        <v>82</v>
      </c>
      <c r="B30" s="54" t="s">
        <v>260</v>
      </c>
      <c r="C30" s="54"/>
      <c r="D30" s="54"/>
      <c r="E30" s="54"/>
      <c r="F30" s="54"/>
    </row>
    <row r="31" spans="1:7" ht="24">
      <c r="A31" s="49" t="s">
        <v>79</v>
      </c>
      <c r="B31" s="55" t="s">
        <v>261</v>
      </c>
      <c r="C31" s="55"/>
      <c r="D31" s="55"/>
      <c r="E31" s="55"/>
      <c r="F31" s="55"/>
    </row>
    <row r="32" spans="1:7">
      <c r="A32" s="49" t="s">
        <v>80</v>
      </c>
      <c r="B32" s="52" t="s">
        <v>262</v>
      </c>
      <c r="C32" s="52"/>
      <c r="D32" s="49"/>
      <c r="E32" s="50"/>
      <c r="F32" s="50"/>
    </row>
    <row r="33" spans="1:7">
      <c r="A33" s="49" t="s">
        <v>81</v>
      </c>
      <c r="B33" s="56" t="s">
        <v>263</v>
      </c>
      <c r="C33" s="56"/>
      <c r="D33" s="56"/>
      <c r="E33" s="56"/>
      <c r="F33" s="56"/>
    </row>
    <row r="34" spans="1:7">
      <c r="A34" s="49" t="s">
        <v>88</v>
      </c>
      <c r="B34" s="56"/>
      <c r="C34" s="56"/>
      <c r="D34" s="56"/>
      <c r="E34" s="56"/>
      <c r="F34" s="56"/>
    </row>
    <row r="35" spans="1:7">
      <c r="A35" s="49" t="s">
        <v>21</v>
      </c>
      <c r="B35" s="59" t="s">
        <v>264</v>
      </c>
      <c r="C35" s="59"/>
      <c r="D35" s="59"/>
      <c r="E35" s="59"/>
      <c r="F35" s="59"/>
    </row>
    <row r="37" spans="1:7">
      <c r="A37" s="49" t="s">
        <v>77</v>
      </c>
    </row>
    <row r="39" spans="1:7">
      <c r="A39" s="207" t="s">
        <v>0</v>
      </c>
      <c r="B39" s="34" t="s">
        <v>155</v>
      </c>
      <c r="C39" s="34" t="s">
        <v>155</v>
      </c>
      <c r="D39" s="34" t="s">
        <v>2</v>
      </c>
      <c r="E39" s="209" t="s">
        <v>3</v>
      </c>
      <c r="F39" s="210"/>
      <c r="G39" s="203"/>
    </row>
    <row r="40" spans="1:7" ht="24">
      <c r="A40" s="208"/>
      <c r="B40" s="35">
        <v>2021</v>
      </c>
      <c r="C40" s="35" t="s">
        <v>217</v>
      </c>
      <c r="D40" s="35">
        <v>2022</v>
      </c>
      <c r="E40" s="31">
        <v>2023</v>
      </c>
      <c r="F40" s="31">
        <v>2024</v>
      </c>
      <c r="G40" s="31">
        <v>2025</v>
      </c>
    </row>
    <row r="41" spans="1:7">
      <c r="A41" s="53" t="s">
        <v>83</v>
      </c>
      <c r="B41" s="51">
        <v>11642</v>
      </c>
      <c r="C41" s="51">
        <v>2496</v>
      </c>
      <c r="D41" s="51">
        <v>11800</v>
      </c>
      <c r="E41" s="51">
        <v>11950</v>
      </c>
      <c r="F41" s="51">
        <v>12000</v>
      </c>
      <c r="G41" s="51">
        <v>12000</v>
      </c>
    </row>
    <row r="42" spans="1:7" ht="38.25">
      <c r="A42" s="53" t="s">
        <v>84</v>
      </c>
      <c r="B42" s="51">
        <v>1980</v>
      </c>
      <c r="C42" s="51">
        <v>424</v>
      </c>
      <c r="D42" s="51">
        <v>2006</v>
      </c>
      <c r="E42" s="51">
        <v>2031</v>
      </c>
      <c r="F42" s="51">
        <v>2040</v>
      </c>
      <c r="G42" s="51">
        <v>2160</v>
      </c>
    </row>
    <row r="50" spans="1:7" ht="24" customHeight="1">
      <c r="A50" s="47" t="s">
        <v>76</v>
      </c>
      <c r="B50" s="223" t="s">
        <v>265</v>
      </c>
      <c r="C50" s="223"/>
      <c r="D50" s="223"/>
      <c r="E50" s="57"/>
      <c r="F50" s="57"/>
    </row>
    <row r="51" spans="1:7">
      <c r="A51" s="49" t="s">
        <v>20</v>
      </c>
      <c r="B51" s="55">
        <v>2312196715</v>
      </c>
      <c r="C51" s="55"/>
      <c r="D51" s="55"/>
      <c r="E51" s="58"/>
      <c r="F51" s="58"/>
    </row>
    <row r="52" spans="1:7">
      <c r="A52" s="49" t="s">
        <v>87</v>
      </c>
      <c r="B52" s="55">
        <v>363201001</v>
      </c>
      <c r="C52" s="55"/>
      <c r="D52" s="55"/>
      <c r="E52" s="58"/>
      <c r="F52" s="58"/>
    </row>
    <row r="53" spans="1:7">
      <c r="A53" s="52" t="s">
        <v>78</v>
      </c>
      <c r="B53" s="55"/>
      <c r="C53" s="55"/>
      <c r="D53" s="55"/>
      <c r="E53" s="55"/>
      <c r="F53" s="58"/>
    </row>
    <row r="54" spans="1:7">
      <c r="A54" s="49"/>
      <c r="B54" s="49" t="s">
        <v>266</v>
      </c>
      <c r="C54" s="49"/>
      <c r="D54" s="49"/>
      <c r="E54" s="49"/>
      <c r="F54" s="50"/>
    </row>
    <row r="55" spans="1:7" ht="24">
      <c r="A55" s="49" t="s">
        <v>82</v>
      </c>
      <c r="B55" s="54" t="s">
        <v>267</v>
      </c>
      <c r="C55" s="54"/>
      <c r="D55" s="54"/>
      <c r="E55" s="54"/>
      <c r="F55" s="54"/>
    </row>
    <row r="56" spans="1:7" ht="24">
      <c r="A56" s="49" t="s">
        <v>79</v>
      </c>
      <c r="B56" s="55" t="s">
        <v>267</v>
      </c>
      <c r="C56" s="55"/>
      <c r="D56" s="55"/>
      <c r="E56" s="55"/>
      <c r="F56" s="55"/>
    </row>
    <row r="57" spans="1:7">
      <c r="A57" s="49" t="s">
        <v>80</v>
      </c>
      <c r="B57" s="52" t="s">
        <v>268</v>
      </c>
      <c r="C57" s="52"/>
      <c r="D57" s="49"/>
      <c r="E57" s="50"/>
      <c r="F57" s="50"/>
    </row>
    <row r="58" spans="1:7">
      <c r="A58" s="49" t="s">
        <v>81</v>
      </c>
      <c r="B58" s="56"/>
      <c r="C58" s="56"/>
      <c r="D58" s="56"/>
      <c r="E58" s="56"/>
      <c r="F58" s="56"/>
    </row>
    <row r="59" spans="1:7">
      <c r="A59" s="49" t="s">
        <v>88</v>
      </c>
      <c r="B59" s="56"/>
      <c r="C59" s="56"/>
      <c r="D59" s="56"/>
      <c r="E59" s="56"/>
      <c r="F59" s="56"/>
    </row>
    <row r="60" spans="1:7">
      <c r="A60" s="49" t="s">
        <v>21</v>
      </c>
      <c r="B60" s="59" t="s">
        <v>269</v>
      </c>
      <c r="C60" s="59"/>
      <c r="D60" s="59"/>
      <c r="E60" s="59"/>
      <c r="F60" s="59"/>
    </row>
    <row r="61" spans="1:7">
      <c r="A61" s="49"/>
    </row>
    <row r="62" spans="1:7">
      <c r="A62" s="49" t="s">
        <v>77</v>
      </c>
    </row>
    <row r="64" spans="1:7">
      <c r="A64" s="207" t="s">
        <v>0</v>
      </c>
      <c r="B64" s="34" t="s">
        <v>155</v>
      </c>
      <c r="C64" s="34" t="s">
        <v>155</v>
      </c>
      <c r="D64" s="34" t="s">
        <v>2</v>
      </c>
      <c r="E64" s="209" t="s">
        <v>3</v>
      </c>
      <c r="F64" s="210"/>
      <c r="G64" s="203"/>
    </row>
    <row r="65" spans="1:7" ht="24">
      <c r="A65" s="208"/>
      <c r="B65" s="35">
        <v>2021</v>
      </c>
      <c r="C65" s="35" t="s">
        <v>217</v>
      </c>
      <c r="D65" s="35">
        <v>2022</v>
      </c>
      <c r="E65" s="31">
        <v>2023</v>
      </c>
      <c r="F65" s="31">
        <v>2024</v>
      </c>
      <c r="G65" s="31">
        <v>2025</v>
      </c>
    </row>
    <row r="66" spans="1:7">
      <c r="A66" s="53" t="s">
        <v>83</v>
      </c>
      <c r="B66" s="51">
        <v>338064</v>
      </c>
      <c r="C66" s="51">
        <v>43978</v>
      </c>
      <c r="D66" s="51">
        <v>350000</v>
      </c>
      <c r="E66" s="51">
        <v>370000</v>
      </c>
      <c r="F66" s="51">
        <v>395000</v>
      </c>
      <c r="G66" s="51">
        <v>395000</v>
      </c>
    </row>
    <row r="67" spans="1:7" ht="38.25">
      <c r="A67" s="53" t="s">
        <v>84</v>
      </c>
      <c r="B67" s="51">
        <v>57471</v>
      </c>
      <c r="C67" s="51">
        <v>7476</v>
      </c>
      <c r="D67" s="51">
        <v>59500</v>
      </c>
      <c r="E67" s="51">
        <v>62900</v>
      </c>
      <c r="F67" s="51">
        <v>67150</v>
      </c>
      <c r="G67" s="51">
        <v>71100</v>
      </c>
    </row>
    <row r="71" spans="1:7" ht="34.15" customHeight="1">
      <c r="A71" s="47" t="s">
        <v>76</v>
      </c>
      <c r="B71" s="224" t="s">
        <v>270</v>
      </c>
      <c r="C71" s="224"/>
      <c r="D71" s="224"/>
      <c r="E71" s="57"/>
      <c r="F71" s="57"/>
    </row>
    <row r="72" spans="1:7">
      <c r="A72" s="49" t="s">
        <v>20</v>
      </c>
      <c r="B72" s="55">
        <v>3632006330</v>
      </c>
      <c r="C72" s="55"/>
      <c r="D72" s="55"/>
      <c r="E72" s="58"/>
      <c r="F72" s="58"/>
    </row>
    <row r="73" spans="1:7">
      <c r="A73" s="49" t="s">
        <v>87</v>
      </c>
      <c r="B73" s="55">
        <v>363201001</v>
      </c>
      <c r="C73" s="55"/>
      <c r="D73" s="55"/>
      <c r="E73" s="58"/>
      <c r="F73" s="58"/>
    </row>
    <row r="74" spans="1:7">
      <c r="A74" s="52" t="s">
        <v>78</v>
      </c>
      <c r="B74" s="55"/>
      <c r="C74" s="55"/>
      <c r="D74" s="55"/>
      <c r="E74" s="55"/>
      <c r="F74" s="58"/>
    </row>
    <row r="75" spans="1:7">
      <c r="A75" s="49"/>
      <c r="B75" s="199">
        <v>40848</v>
      </c>
      <c r="C75" s="49"/>
      <c r="D75" s="49"/>
      <c r="E75" s="49"/>
      <c r="F75" s="50"/>
    </row>
    <row r="76" spans="1:7">
      <c r="A76" s="49" t="s">
        <v>82</v>
      </c>
      <c r="B76" s="54" t="s">
        <v>271</v>
      </c>
      <c r="C76" s="54"/>
      <c r="D76" s="54"/>
      <c r="E76" s="54"/>
      <c r="F76" s="54"/>
    </row>
    <row r="77" spans="1:7">
      <c r="A77" s="49" t="s">
        <v>79</v>
      </c>
      <c r="B77" s="55" t="s">
        <v>272</v>
      </c>
      <c r="C77" s="55"/>
      <c r="D77" s="55"/>
      <c r="E77" s="55"/>
      <c r="F77" s="55"/>
    </row>
    <row r="78" spans="1:7">
      <c r="A78" s="49" t="s">
        <v>80</v>
      </c>
      <c r="B78" s="52" t="s">
        <v>273</v>
      </c>
      <c r="C78" s="52"/>
      <c r="D78" s="49"/>
      <c r="E78" s="50"/>
      <c r="F78" s="50"/>
    </row>
    <row r="79" spans="1:7">
      <c r="A79" s="49" t="s">
        <v>81</v>
      </c>
      <c r="B79" s="56"/>
      <c r="C79" s="56"/>
      <c r="D79" s="56"/>
      <c r="E79" s="56"/>
      <c r="F79" s="56"/>
    </row>
    <row r="80" spans="1:7">
      <c r="A80" s="49" t="s">
        <v>88</v>
      </c>
      <c r="B80" s="56"/>
      <c r="C80" s="56"/>
      <c r="D80" s="56"/>
      <c r="E80" s="56"/>
      <c r="F80" s="56"/>
    </row>
    <row r="81" spans="1:7">
      <c r="A81" s="49" t="s">
        <v>21</v>
      </c>
      <c r="B81" s="59" t="s">
        <v>274</v>
      </c>
      <c r="C81" s="59"/>
      <c r="D81" s="59"/>
      <c r="E81" s="59"/>
      <c r="F81" s="59"/>
    </row>
    <row r="82" spans="1:7">
      <c r="A82" s="49"/>
    </row>
    <row r="83" spans="1:7">
      <c r="A83" s="49" t="s">
        <v>77</v>
      </c>
    </row>
    <row r="86" spans="1:7">
      <c r="A86" s="207" t="s">
        <v>0</v>
      </c>
      <c r="B86" s="34" t="s">
        <v>155</v>
      </c>
      <c r="C86" s="34" t="s">
        <v>155</v>
      </c>
      <c r="D86" s="34" t="s">
        <v>2</v>
      </c>
      <c r="E86" s="209" t="s">
        <v>3</v>
      </c>
      <c r="F86" s="210"/>
      <c r="G86" s="203"/>
    </row>
    <row r="87" spans="1:7" ht="24">
      <c r="A87" s="208"/>
      <c r="B87" s="35">
        <v>2021</v>
      </c>
      <c r="C87" s="35" t="s">
        <v>217</v>
      </c>
      <c r="D87" s="35">
        <v>2022</v>
      </c>
      <c r="E87" s="31">
        <v>2023</v>
      </c>
      <c r="F87" s="31">
        <v>2024</v>
      </c>
      <c r="G87" s="31">
        <v>2025</v>
      </c>
    </row>
    <row r="88" spans="1:7">
      <c r="A88" s="53" t="s">
        <v>83</v>
      </c>
      <c r="B88" s="51" t="s">
        <v>275</v>
      </c>
      <c r="C88" s="51" t="s">
        <v>280</v>
      </c>
      <c r="D88" s="51" t="s">
        <v>276</v>
      </c>
      <c r="E88" s="51" t="s">
        <v>278</v>
      </c>
      <c r="F88" s="51" t="s">
        <v>279</v>
      </c>
      <c r="G88" s="51" t="s">
        <v>279</v>
      </c>
    </row>
    <row r="89" spans="1:7" ht="38.25">
      <c r="A89" s="53" t="s">
        <v>84</v>
      </c>
      <c r="B89" s="51">
        <v>706</v>
      </c>
      <c r="C89" s="51">
        <v>147</v>
      </c>
      <c r="D89" s="51">
        <v>0</v>
      </c>
      <c r="E89" s="51">
        <v>0</v>
      </c>
      <c r="F89" s="51">
        <v>0</v>
      </c>
      <c r="G89" s="51">
        <v>0</v>
      </c>
    </row>
    <row r="91" spans="1:7">
      <c r="B91" s="221" t="s">
        <v>277</v>
      </c>
      <c r="C91" s="222"/>
    </row>
    <row r="92" spans="1:7">
      <c r="B92" s="221"/>
      <c r="C92" s="222"/>
    </row>
    <row r="93" spans="1:7">
      <c r="B93" s="221"/>
      <c r="C93" s="222"/>
    </row>
    <row r="94" spans="1:7">
      <c r="B94" s="221"/>
      <c r="C94" s="222"/>
    </row>
  </sheetData>
  <mergeCells count="15">
    <mergeCell ref="A1:G1"/>
    <mergeCell ref="A39:A40"/>
    <mergeCell ref="E39:G39"/>
    <mergeCell ref="B91:B94"/>
    <mergeCell ref="C91:C94"/>
    <mergeCell ref="A64:A65"/>
    <mergeCell ref="E64:G64"/>
    <mergeCell ref="A86:A87"/>
    <mergeCell ref="E86:G86"/>
    <mergeCell ref="A16:A17"/>
    <mergeCell ref="E16:G16"/>
    <mergeCell ref="B2:C2"/>
    <mergeCell ref="B25:C25"/>
    <mergeCell ref="B50:D50"/>
    <mergeCell ref="B71:D71"/>
  </mergeCells>
  <pageMargins left="0.48" right="0.31496062992125984" top="0.74803149606299213" bottom="0.74803149606299213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40"/>
  <sheetViews>
    <sheetView zoomScale="90" zoomScaleNormal="90" workbookViewId="0">
      <pane xSplit="2" ySplit="3" topLeftCell="C22" activePane="bottomRight" state="frozen"/>
      <selection pane="topRight" activeCell="C1" sqref="C1"/>
      <selection pane="bottomLeft" activeCell="A4" sqref="A4"/>
      <selection pane="bottomRight" activeCell="C40" sqref="C40"/>
    </sheetView>
  </sheetViews>
  <sheetFormatPr defaultRowHeight="12.75"/>
  <cols>
    <col min="1" max="1" width="5.140625" style="119" customWidth="1"/>
    <col min="2" max="2" width="21.28515625" style="119" customWidth="1"/>
    <col min="3" max="3" width="11" style="119" customWidth="1"/>
    <col min="4" max="5" width="12.5703125" style="119" customWidth="1"/>
    <col min="6" max="6" width="8.85546875" style="119" customWidth="1"/>
    <col min="7" max="14" width="8.85546875" style="119"/>
    <col min="15" max="15" width="8.85546875" style="172"/>
    <col min="16" max="20" width="8.85546875" style="119" customWidth="1"/>
    <col min="21" max="21" width="8.85546875" style="38"/>
    <col min="22" max="24" width="8.85546875" style="119"/>
    <col min="25" max="25" width="11" style="119" customWidth="1"/>
    <col min="26" max="26" width="12.42578125" style="46" customWidth="1"/>
    <col min="28" max="28" width="11" style="167" customWidth="1"/>
    <col min="29" max="29" width="16.7109375" style="167" customWidth="1"/>
    <col min="244" max="244" width="5.140625" customWidth="1"/>
    <col min="245" max="245" width="21.28515625" customWidth="1"/>
    <col min="250" max="251" width="0" hidden="1" customWidth="1"/>
    <col min="266" max="267" width="0" hidden="1" customWidth="1"/>
    <col min="269" max="270" width="0" hidden="1" customWidth="1"/>
    <col min="274" max="276" width="0" hidden="1" customWidth="1"/>
    <col min="277" max="277" width="11" customWidth="1"/>
    <col min="278" max="279" width="0" hidden="1" customWidth="1"/>
    <col min="280" max="280" width="16.140625" customWidth="1"/>
    <col min="500" max="500" width="5.140625" customWidth="1"/>
    <col min="501" max="501" width="21.28515625" customWidth="1"/>
    <col min="506" max="507" width="0" hidden="1" customWidth="1"/>
    <col min="522" max="523" width="0" hidden="1" customWidth="1"/>
    <col min="525" max="526" width="0" hidden="1" customWidth="1"/>
    <col min="530" max="532" width="0" hidden="1" customWidth="1"/>
    <col min="533" max="533" width="11" customWidth="1"/>
    <col min="534" max="535" width="0" hidden="1" customWidth="1"/>
    <col min="536" max="536" width="16.140625" customWidth="1"/>
    <col min="756" max="756" width="5.140625" customWidth="1"/>
    <col min="757" max="757" width="21.28515625" customWidth="1"/>
    <col min="762" max="763" width="0" hidden="1" customWidth="1"/>
    <col min="778" max="779" width="0" hidden="1" customWidth="1"/>
    <col min="781" max="782" width="0" hidden="1" customWidth="1"/>
    <col min="786" max="788" width="0" hidden="1" customWidth="1"/>
    <col min="789" max="789" width="11" customWidth="1"/>
    <col min="790" max="791" width="0" hidden="1" customWidth="1"/>
    <col min="792" max="792" width="16.140625" customWidth="1"/>
    <col min="1012" max="1012" width="5.140625" customWidth="1"/>
    <col min="1013" max="1013" width="21.28515625" customWidth="1"/>
    <col min="1018" max="1019" width="0" hidden="1" customWidth="1"/>
    <col min="1034" max="1035" width="0" hidden="1" customWidth="1"/>
    <col min="1037" max="1038" width="0" hidden="1" customWidth="1"/>
    <col min="1042" max="1044" width="0" hidden="1" customWidth="1"/>
    <col min="1045" max="1045" width="11" customWidth="1"/>
    <col min="1046" max="1047" width="0" hidden="1" customWidth="1"/>
    <col min="1048" max="1048" width="16.140625" customWidth="1"/>
    <col min="1268" max="1268" width="5.140625" customWidth="1"/>
    <col min="1269" max="1269" width="21.28515625" customWidth="1"/>
    <col min="1274" max="1275" width="0" hidden="1" customWidth="1"/>
    <col min="1290" max="1291" width="0" hidden="1" customWidth="1"/>
    <col min="1293" max="1294" width="0" hidden="1" customWidth="1"/>
    <col min="1298" max="1300" width="0" hidden="1" customWidth="1"/>
    <col min="1301" max="1301" width="11" customWidth="1"/>
    <col min="1302" max="1303" width="0" hidden="1" customWidth="1"/>
    <col min="1304" max="1304" width="16.140625" customWidth="1"/>
    <col min="1524" max="1524" width="5.140625" customWidth="1"/>
    <col min="1525" max="1525" width="21.28515625" customWidth="1"/>
    <col min="1530" max="1531" width="0" hidden="1" customWidth="1"/>
    <col min="1546" max="1547" width="0" hidden="1" customWidth="1"/>
    <col min="1549" max="1550" width="0" hidden="1" customWidth="1"/>
    <col min="1554" max="1556" width="0" hidden="1" customWidth="1"/>
    <col min="1557" max="1557" width="11" customWidth="1"/>
    <col min="1558" max="1559" width="0" hidden="1" customWidth="1"/>
    <col min="1560" max="1560" width="16.140625" customWidth="1"/>
    <col min="1780" max="1780" width="5.140625" customWidth="1"/>
    <col min="1781" max="1781" width="21.28515625" customWidth="1"/>
    <col min="1786" max="1787" width="0" hidden="1" customWidth="1"/>
    <col min="1802" max="1803" width="0" hidden="1" customWidth="1"/>
    <col min="1805" max="1806" width="0" hidden="1" customWidth="1"/>
    <col min="1810" max="1812" width="0" hidden="1" customWidth="1"/>
    <col min="1813" max="1813" width="11" customWidth="1"/>
    <col min="1814" max="1815" width="0" hidden="1" customWidth="1"/>
    <col min="1816" max="1816" width="16.140625" customWidth="1"/>
    <col min="2036" max="2036" width="5.140625" customWidth="1"/>
    <col min="2037" max="2037" width="21.28515625" customWidth="1"/>
    <col min="2042" max="2043" width="0" hidden="1" customWidth="1"/>
    <col min="2058" max="2059" width="0" hidden="1" customWidth="1"/>
    <col min="2061" max="2062" width="0" hidden="1" customWidth="1"/>
    <col min="2066" max="2068" width="0" hidden="1" customWidth="1"/>
    <col min="2069" max="2069" width="11" customWidth="1"/>
    <col min="2070" max="2071" width="0" hidden="1" customWidth="1"/>
    <col min="2072" max="2072" width="16.140625" customWidth="1"/>
    <col min="2292" max="2292" width="5.140625" customWidth="1"/>
    <col min="2293" max="2293" width="21.28515625" customWidth="1"/>
    <col min="2298" max="2299" width="0" hidden="1" customWidth="1"/>
    <col min="2314" max="2315" width="0" hidden="1" customWidth="1"/>
    <col min="2317" max="2318" width="0" hidden="1" customWidth="1"/>
    <col min="2322" max="2324" width="0" hidden="1" customWidth="1"/>
    <col min="2325" max="2325" width="11" customWidth="1"/>
    <col min="2326" max="2327" width="0" hidden="1" customWidth="1"/>
    <col min="2328" max="2328" width="16.140625" customWidth="1"/>
    <col min="2548" max="2548" width="5.140625" customWidth="1"/>
    <col min="2549" max="2549" width="21.28515625" customWidth="1"/>
    <col min="2554" max="2555" width="0" hidden="1" customWidth="1"/>
    <col min="2570" max="2571" width="0" hidden="1" customWidth="1"/>
    <col min="2573" max="2574" width="0" hidden="1" customWidth="1"/>
    <col min="2578" max="2580" width="0" hidden="1" customWidth="1"/>
    <col min="2581" max="2581" width="11" customWidth="1"/>
    <col min="2582" max="2583" width="0" hidden="1" customWidth="1"/>
    <col min="2584" max="2584" width="16.140625" customWidth="1"/>
    <col min="2804" max="2804" width="5.140625" customWidth="1"/>
    <col min="2805" max="2805" width="21.28515625" customWidth="1"/>
    <col min="2810" max="2811" width="0" hidden="1" customWidth="1"/>
    <col min="2826" max="2827" width="0" hidden="1" customWidth="1"/>
    <col min="2829" max="2830" width="0" hidden="1" customWidth="1"/>
    <col min="2834" max="2836" width="0" hidden="1" customWidth="1"/>
    <col min="2837" max="2837" width="11" customWidth="1"/>
    <col min="2838" max="2839" width="0" hidden="1" customWidth="1"/>
    <col min="2840" max="2840" width="16.140625" customWidth="1"/>
    <col min="3060" max="3060" width="5.140625" customWidth="1"/>
    <col min="3061" max="3061" width="21.28515625" customWidth="1"/>
    <col min="3066" max="3067" width="0" hidden="1" customWidth="1"/>
    <col min="3082" max="3083" width="0" hidden="1" customWidth="1"/>
    <col min="3085" max="3086" width="0" hidden="1" customWidth="1"/>
    <col min="3090" max="3092" width="0" hidden="1" customWidth="1"/>
    <col min="3093" max="3093" width="11" customWidth="1"/>
    <col min="3094" max="3095" width="0" hidden="1" customWidth="1"/>
    <col min="3096" max="3096" width="16.140625" customWidth="1"/>
    <col min="3316" max="3316" width="5.140625" customWidth="1"/>
    <col min="3317" max="3317" width="21.28515625" customWidth="1"/>
    <col min="3322" max="3323" width="0" hidden="1" customWidth="1"/>
    <col min="3338" max="3339" width="0" hidden="1" customWidth="1"/>
    <col min="3341" max="3342" width="0" hidden="1" customWidth="1"/>
    <col min="3346" max="3348" width="0" hidden="1" customWidth="1"/>
    <col min="3349" max="3349" width="11" customWidth="1"/>
    <col min="3350" max="3351" width="0" hidden="1" customWidth="1"/>
    <col min="3352" max="3352" width="16.140625" customWidth="1"/>
    <col min="3572" max="3572" width="5.140625" customWidth="1"/>
    <col min="3573" max="3573" width="21.28515625" customWidth="1"/>
    <col min="3578" max="3579" width="0" hidden="1" customWidth="1"/>
    <col min="3594" max="3595" width="0" hidden="1" customWidth="1"/>
    <col min="3597" max="3598" width="0" hidden="1" customWidth="1"/>
    <col min="3602" max="3604" width="0" hidden="1" customWidth="1"/>
    <col min="3605" max="3605" width="11" customWidth="1"/>
    <col min="3606" max="3607" width="0" hidden="1" customWidth="1"/>
    <col min="3608" max="3608" width="16.140625" customWidth="1"/>
    <col min="3828" max="3828" width="5.140625" customWidth="1"/>
    <col min="3829" max="3829" width="21.28515625" customWidth="1"/>
    <col min="3834" max="3835" width="0" hidden="1" customWidth="1"/>
    <col min="3850" max="3851" width="0" hidden="1" customWidth="1"/>
    <col min="3853" max="3854" width="0" hidden="1" customWidth="1"/>
    <col min="3858" max="3860" width="0" hidden="1" customWidth="1"/>
    <col min="3861" max="3861" width="11" customWidth="1"/>
    <col min="3862" max="3863" width="0" hidden="1" customWidth="1"/>
    <col min="3864" max="3864" width="16.140625" customWidth="1"/>
    <col min="4084" max="4084" width="5.140625" customWidth="1"/>
    <col min="4085" max="4085" width="21.28515625" customWidth="1"/>
    <col min="4090" max="4091" width="0" hidden="1" customWidth="1"/>
    <col min="4106" max="4107" width="0" hidden="1" customWidth="1"/>
    <col min="4109" max="4110" width="0" hidden="1" customWidth="1"/>
    <col min="4114" max="4116" width="0" hidden="1" customWidth="1"/>
    <col min="4117" max="4117" width="11" customWidth="1"/>
    <col min="4118" max="4119" width="0" hidden="1" customWidth="1"/>
    <col min="4120" max="4120" width="16.140625" customWidth="1"/>
    <col min="4340" max="4340" width="5.140625" customWidth="1"/>
    <col min="4341" max="4341" width="21.28515625" customWidth="1"/>
    <col min="4346" max="4347" width="0" hidden="1" customWidth="1"/>
    <col min="4362" max="4363" width="0" hidden="1" customWidth="1"/>
    <col min="4365" max="4366" width="0" hidden="1" customWidth="1"/>
    <col min="4370" max="4372" width="0" hidden="1" customWidth="1"/>
    <col min="4373" max="4373" width="11" customWidth="1"/>
    <col min="4374" max="4375" width="0" hidden="1" customWidth="1"/>
    <col min="4376" max="4376" width="16.140625" customWidth="1"/>
    <col min="4596" max="4596" width="5.140625" customWidth="1"/>
    <col min="4597" max="4597" width="21.28515625" customWidth="1"/>
    <col min="4602" max="4603" width="0" hidden="1" customWidth="1"/>
    <col min="4618" max="4619" width="0" hidden="1" customWidth="1"/>
    <col min="4621" max="4622" width="0" hidden="1" customWidth="1"/>
    <col min="4626" max="4628" width="0" hidden="1" customWidth="1"/>
    <col min="4629" max="4629" width="11" customWidth="1"/>
    <col min="4630" max="4631" width="0" hidden="1" customWidth="1"/>
    <col min="4632" max="4632" width="16.140625" customWidth="1"/>
    <col min="4852" max="4852" width="5.140625" customWidth="1"/>
    <col min="4853" max="4853" width="21.28515625" customWidth="1"/>
    <col min="4858" max="4859" width="0" hidden="1" customWidth="1"/>
    <col min="4874" max="4875" width="0" hidden="1" customWidth="1"/>
    <col min="4877" max="4878" width="0" hidden="1" customWidth="1"/>
    <col min="4882" max="4884" width="0" hidden="1" customWidth="1"/>
    <col min="4885" max="4885" width="11" customWidth="1"/>
    <col min="4886" max="4887" width="0" hidden="1" customWidth="1"/>
    <col min="4888" max="4888" width="16.140625" customWidth="1"/>
    <col min="5108" max="5108" width="5.140625" customWidth="1"/>
    <col min="5109" max="5109" width="21.28515625" customWidth="1"/>
    <col min="5114" max="5115" width="0" hidden="1" customWidth="1"/>
    <col min="5130" max="5131" width="0" hidden="1" customWidth="1"/>
    <col min="5133" max="5134" width="0" hidden="1" customWidth="1"/>
    <col min="5138" max="5140" width="0" hidden="1" customWidth="1"/>
    <col min="5141" max="5141" width="11" customWidth="1"/>
    <col min="5142" max="5143" width="0" hidden="1" customWidth="1"/>
    <col min="5144" max="5144" width="16.140625" customWidth="1"/>
    <col min="5364" max="5364" width="5.140625" customWidth="1"/>
    <col min="5365" max="5365" width="21.28515625" customWidth="1"/>
    <col min="5370" max="5371" width="0" hidden="1" customWidth="1"/>
    <col min="5386" max="5387" width="0" hidden="1" customWidth="1"/>
    <col min="5389" max="5390" width="0" hidden="1" customWidth="1"/>
    <col min="5394" max="5396" width="0" hidden="1" customWidth="1"/>
    <col min="5397" max="5397" width="11" customWidth="1"/>
    <col min="5398" max="5399" width="0" hidden="1" customWidth="1"/>
    <col min="5400" max="5400" width="16.140625" customWidth="1"/>
    <col min="5620" max="5620" width="5.140625" customWidth="1"/>
    <col min="5621" max="5621" width="21.28515625" customWidth="1"/>
    <col min="5626" max="5627" width="0" hidden="1" customWidth="1"/>
    <col min="5642" max="5643" width="0" hidden="1" customWidth="1"/>
    <col min="5645" max="5646" width="0" hidden="1" customWidth="1"/>
    <col min="5650" max="5652" width="0" hidden="1" customWidth="1"/>
    <col min="5653" max="5653" width="11" customWidth="1"/>
    <col min="5654" max="5655" width="0" hidden="1" customWidth="1"/>
    <col min="5656" max="5656" width="16.140625" customWidth="1"/>
    <col min="5876" max="5876" width="5.140625" customWidth="1"/>
    <col min="5877" max="5877" width="21.28515625" customWidth="1"/>
    <col min="5882" max="5883" width="0" hidden="1" customWidth="1"/>
    <col min="5898" max="5899" width="0" hidden="1" customWidth="1"/>
    <col min="5901" max="5902" width="0" hidden="1" customWidth="1"/>
    <col min="5906" max="5908" width="0" hidden="1" customWidth="1"/>
    <col min="5909" max="5909" width="11" customWidth="1"/>
    <col min="5910" max="5911" width="0" hidden="1" customWidth="1"/>
    <col min="5912" max="5912" width="16.140625" customWidth="1"/>
    <col min="6132" max="6132" width="5.140625" customWidth="1"/>
    <col min="6133" max="6133" width="21.28515625" customWidth="1"/>
    <col min="6138" max="6139" width="0" hidden="1" customWidth="1"/>
    <col min="6154" max="6155" width="0" hidden="1" customWidth="1"/>
    <col min="6157" max="6158" width="0" hidden="1" customWidth="1"/>
    <col min="6162" max="6164" width="0" hidden="1" customWidth="1"/>
    <col min="6165" max="6165" width="11" customWidth="1"/>
    <col min="6166" max="6167" width="0" hidden="1" customWidth="1"/>
    <col min="6168" max="6168" width="16.140625" customWidth="1"/>
    <col min="6388" max="6388" width="5.140625" customWidth="1"/>
    <col min="6389" max="6389" width="21.28515625" customWidth="1"/>
    <col min="6394" max="6395" width="0" hidden="1" customWidth="1"/>
    <col min="6410" max="6411" width="0" hidden="1" customWidth="1"/>
    <col min="6413" max="6414" width="0" hidden="1" customWidth="1"/>
    <col min="6418" max="6420" width="0" hidden="1" customWidth="1"/>
    <col min="6421" max="6421" width="11" customWidth="1"/>
    <col min="6422" max="6423" width="0" hidden="1" customWidth="1"/>
    <col min="6424" max="6424" width="16.140625" customWidth="1"/>
    <col min="6644" max="6644" width="5.140625" customWidth="1"/>
    <col min="6645" max="6645" width="21.28515625" customWidth="1"/>
    <col min="6650" max="6651" width="0" hidden="1" customWidth="1"/>
    <col min="6666" max="6667" width="0" hidden="1" customWidth="1"/>
    <col min="6669" max="6670" width="0" hidden="1" customWidth="1"/>
    <col min="6674" max="6676" width="0" hidden="1" customWidth="1"/>
    <col min="6677" max="6677" width="11" customWidth="1"/>
    <col min="6678" max="6679" width="0" hidden="1" customWidth="1"/>
    <col min="6680" max="6680" width="16.140625" customWidth="1"/>
    <col min="6900" max="6900" width="5.140625" customWidth="1"/>
    <col min="6901" max="6901" width="21.28515625" customWidth="1"/>
    <col min="6906" max="6907" width="0" hidden="1" customWidth="1"/>
    <col min="6922" max="6923" width="0" hidden="1" customWidth="1"/>
    <col min="6925" max="6926" width="0" hidden="1" customWidth="1"/>
    <col min="6930" max="6932" width="0" hidden="1" customWidth="1"/>
    <col min="6933" max="6933" width="11" customWidth="1"/>
    <col min="6934" max="6935" width="0" hidden="1" customWidth="1"/>
    <col min="6936" max="6936" width="16.140625" customWidth="1"/>
    <col min="7156" max="7156" width="5.140625" customWidth="1"/>
    <col min="7157" max="7157" width="21.28515625" customWidth="1"/>
    <col min="7162" max="7163" width="0" hidden="1" customWidth="1"/>
    <col min="7178" max="7179" width="0" hidden="1" customWidth="1"/>
    <col min="7181" max="7182" width="0" hidden="1" customWidth="1"/>
    <col min="7186" max="7188" width="0" hidden="1" customWidth="1"/>
    <col min="7189" max="7189" width="11" customWidth="1"/>
    <col min="7190" max="7191" width="0" hidden="1" customWidth="1"/>
    <col min="7192" max="7192" width="16.140625" customWidth="1"/>
    <col min="7412" max="7412" width="5.140625" customWidth="1"/>
    <col min="7413" max="7413" width="21.28515625" customWidth="1"/>
    <col min="7418" max="7419" width="0" hidden="1" customWidth="1"/>
    <col min="7434" max="7435" width="0" hidden="1" customWidth="1"/>
    <col min="7437" max="7438" width="0" hidden="1" customWidth="1"/>
    <col min="7442" max="7444" width="0" hidden="1" customWidth="1"/>
    <col min="7445" max="7445" width="11" customWidth="1"/>
    <col min="7446" max="7447" width="0" hidden="1" customWidth="1"/>
    <col min="7448" max="7448" width="16.140625" customWidth="1"/>
    <col min="7668" max="7668" width="5.140625" customWidth="1"/>
    <col min="7669" max="7669" width="21.28515625" customWidth="1"/>
    <col min="7674" max="7675" width="0" hidden="1" customWidth="1"/>
    <col min="7690" max="7691" width="0" hidden="1" customWidth="1"/>
    <col min="7693" max="7694" width="0" hidden="1" customWidth="1"/>
    <col min="7698" max="7700" width="0" hidden="1" customWidth="1"/>
    <col min="7701" max="7701" width="11" customWidth="1"/>
    <col min="7702" max="7703" width="0" hidden="1" customWidth="1"/>
    <col min="7704" max="7704" width="16.140625" customWidth="1"/>
    <col min="7924" max="7924" width="5.140625" customWidth="1"/>
    <col min="7925" max="7925" width="21.28515625" customWidth="1"/>
    <col min="7930" max="7931" width="0" hidden="1" customWidth="1"/>
    <col min="7946" max="7947" width="0" hidden="1" customWidth="1"/>
    <col min="7949" max="7950" width="0" hidden="1" customWidth="1"/>
    <col min="7954" max="7956" width="0" hidden="1" customWidth="1"/>
    <col min="7957" max="7957" width="11" customWidth="1"/>
    <col min="7958" max="7959" width="0" hidden="1" customWidth="1"/>
    <col min="7960" max="7960" width="16.140625" customWidth="1"/>
    <col min="8180" max="8180" width="5.140625" customWidth="1"/>
    <col min="8181" max="8181" width="21.28515625" customWidth="1"/>
    <col min="8186" max="8187" width="0" hidden="1" customWidth="1"/>
    <col min="8202" max="8203" width="0" hidden="1" customWidth="1"/>
    <col min="8205" max="8206" width="0" hidden="1" customWidth="1"/>
    <col min="8210" max="8212" width="0" hidden="1" customWidth="1"/>
    <col min="8213" max="8213" width="11" customWidth="1"/>
    <col min="8214" max="8215" width="0" hidden="1" customWidth="1"/>
    <col min="8216" max="8216" width="16.140625" customWidth="1"/>
    <col min="8436" max="8436" width="5.140625" customWidth="1"/>
    <col min="8437" max="8437" width="21.28515625" customWidth="1"/>
    <col min="8442" max="8443" width="0" hidden="1" customWidth="1"/>
    <col min="8458" max="8459" width="0" hidden="1" customWidth="1"/>
    <col min="8461" max="8462" width="0" hidden="1" customWidth="1"/>
    <col min="8466" max="8468" width="0" hidden="1" customWidth="1"/>
    <col min="8469" max="8469" width="11" customWidth="1"/>
    <col min="8470" max="8471" width="0" hidden="1" customWidth="1"/>
    <col min="8472" max="8472" width="16.140625" customWidth="1"/>
    <col min="8692" max="8692" width="5.140625" customWidth="1"/>
    <col min="8693" max="8693" width="21.28515625" customWidth="1"/>
    <col min="8698" max="8699" width="0" hidden="1" customWidth="1"/>
    <col min="8714" max="8715" width="0" hidden="1" customWidth="1"/>
    <col min="8717" max="8718" width="0" hidden="1" customWidth="1"/>
    <col min="8722" max="8724" width="0" hidden="1" customWidth="1"/>
    <col min="8725" max="8725" width="11" customWidth="1"/>
    <col min="8726" max="8727" width="0" hidden="1" customWidth="1"/>
    <col min="8728" max="8728" width="16.140625" customWidth="1"/>
    <col min="8948" max="8948" width="5.140625" customWidth="1"/>
    <col min="8949" max="8949" width="21.28515625" customWidth="1"/>
    <col min="8954" max="8955" width="0" hidden="1" customWidth="1"/>
    <col min="8970" max="8971" width="0" hidden="1" customWidth="1"/>
    <col min="8973" max="8974" width="0" hidden="1" customWidth="1"/>
    <col min="8978" max="8980" width="0" hidden="1" customWidth="1"/>
    <col min="8981" max="8981" width="11" customWidth="1"/>
    <col min="8982" max="8983" width="0" hidden="1" customWidth="1"/>
    <col min="8984" max="8984" width="16.140625" customWidth="1"/>
    <col min="9204" max="9204" width="5.140625" customWidth="1"/>
    <col min="9205" max="9205" width="21.28515625" customWidth="1"/>
    <col min="9210" max="9211" width="0" hidden="1" customWidth="1"/>
    <col min="9226" max="9227" width="0" hidden="1" customWidth="1"/>
    <col min="9229" max="9230" width="0" hidden="1" customWidth="1"/>
    <col min="9234" max="9236" width="0" hidden="1" customWidth="1"/>
    <col min="9237" max="9237" width="11" customWidth="1"/>
    <col min="9238" max="9239" width="0" hidden="1" customWidth="1"/>
    <col min="9240" max="9240" width="16.140625" customWidth="1"/>
    <col min="9460" max="9460" width="5.140625" customWidth="1"/>
    <col min="9461" max="9461" width="21.28515625" customWidth="1"/>
    <col min="9466" max="9467" width="0" hidden="1" customWidth="1"/>
    <col min="9482" max="9483" width="0" hidden="1" customWidth="1"/>
    <col min="9485" max="9486" width="0" hidden="1" customWidth="1"/>
    <col min="9490" max="9492" width="0" hidden="1" customWidth="1"/>
    <col min="9493" max="9493" width="11" customWidth="1"/>
    <col min="9494" max="9495" width="0" hidden="1" customWidth="1"/>
    <col min="9496" max="9496" width="16.140625" customWidth="1"/>
    <col min="9716" max="9716" width="5.140625" customWidth="1"/>
    <col min="9717" max="9717" width="21.28515625" customWidth="1"/>
    <col min="9722" max="9723" width="0" hidden="1" customWidth="1"/>
    <col min="9738" max="9739" width="0" hidden="1" customWidth="1"/>
    <col min="9741" max="9742" width="0" hidden="1" customWidth="1"/>
    <col min="9746" max="9748" width="0" hidden="1" customWidth="1"/>
    <col min="9749" max="9749" width="11" customWidth="1"/>
    <col min="9750" max="9751" width="0" hidden="1" customWidth="1"/>
    <col min="9752" max="9752" width="16.140625" customWidth="1"/>
    <col min="9972" max="9972" width="5.140625" customWidth="1"/>
    <col min="9973" max="9973" width="21.28515625" customWidth="1"/>
    <col min="9978" max="9979" width="0" hidden="1" customWidth="1"/>
    <col min="9994" max="9995" width="0" hidden="1" customWidth="1"/>
    <col min="9997" max="9998" width="0" hidden="1" customWidth="1"/>
    <col min="10002" max="10004" width="0" hidden="1" customWidth="1"/>
    <col min="10005" max="10005" width="11" customWidth="1"/>
    <col min="10006" max="10007" width="0" hidden="1" customWidth="1"/>
    <col min="10008" max="10008" width="16.140625" customWidth="1"/>
    <col min="10228" max="10228" width="5.140625" customWidth="1"/>
    <col min="10229" max="10229" width="21.28515625" customWidth="1"/>
    <col min="10234" max="10235" width="0" hidden="1" customWidth="1"/>
    <col min="10250" max="10251" width="0" hidden="1" customWidth="1"/>
    <col min="10253" max="10254" width="0" hidden="1" customWidth="1"/>
    <col min="10258" max="10260" width="0" hidden="1" customWidth="1"/>
    <col min="10261" max="10261" width="11" customWidth="1"/>
    <col min="10262" max="10263" width="0" hidden="1" customWidth="1"/>
    <col min="10264" max="10264" width="16.140625" customWidth="1"/>
    <col min="10484" max="10484" width="5.140625" customWidth="1"/>
    <col min="10485" max="10485" width="21.28515625" customWidth="1"/>
    <col min="10490" max="10491" width="0" hidden="1" customWidth="1"/>
    <col min="10506" max="10507" width="0" hidden="1" customWidth="1"/>
    <col min="10509" max="10510" width="0" hidden="1" customWidth="1"/>
    <col min="10514" max="10516" width="0" hidden="1" customWidth="1"/>
    <col min="10517" max="10517" width="11" customWidth="1"/>
    <col min="10518" max="10519" width="0" hidden="1" customWidth="1"/>
    <col min="10520" max="10520" width="16.140625" customWidth="1"/>
    <col min="10740" max="10740" width="5.140625" customWidth="1"/>
    <col min="10741" max="10741" width="21.28515625" customWidth="1"/>
    <col min="10746" max="10747" width="0" hidden="1" customWidth="1"/>
    <col min="10762" max="10763" width="0" hidden="1" customWidth="1"/>
    <col min="10765" max="10766" width="0" hidden="1" customWidth="1"/>
    <col min="10770" max="10772" width="0" hidden="1" customWidth="1"/>
    <col min="10773" max="10773" width="11" customWidth="1"/>
    <col min="10774" max="10775" width="0" hidden="1" customWidth="1"/>
    <col min="10776" max="10776" width="16.140625" customWidth="1"/>
    <col min="10996" max="10996" width="5.140625" customWidth="1"/>
    <col min="10997" max="10997" width="21.28515625" customWidth="1"/>
    <col min="11002" max="11003" width="0" hidden="1" customWidth="1"/>
    <col min="11018" max="11019" width="0" hidden="1" customWidth="1"/>
    <col min="11021" max="11022" width="0" hidden="1" customWidth="1"/>
    <col min="11026" max="11028" width="0" hidden="1" customWidth="1"/>
    <col min="11029" max="11029" width="11" customWidth="1"/>
    <col min="11030" max="11031" width="0" hidden="1" customWidth="1"/>
    <col min="11032" max="11032" width="16.140625" customWidth="1"/>
    <col min="11252" max="11252" width="5.140625" customWidth="1"/>
    <col min="11253" max="11253" width="21.28515625" customWidth="1"/>
    <col min="11258" max="11259" width="0" hidden="1" customWidth="1"/>
    <col min="11274" max="11275" width="0" hidden="1" customWidth="1"/>
    <col min="11277" max="11278" width="0" hidden="1" customWidth="1"/>
    <col min="11282" max="11284" width="0" hidden="1" customWidth="1"/>
    <col min="11285" max="11285" width="11" customWidth="1"/>
    <col min="11286" max="11287" width="0" hidden="1" customWidth="1"/>
    <col min="11288" max="11288" width="16.140625" customWidth="1"/>
    <col min="11508" max="11508" width="5.140625" customWidth="1"/>
    <col min="11509" max="11509" width="21.28515625" customWidth="1"/>
    <col min="11514" max="11515" width="0" hidden="1" customWidth="1"/>
    <col min="11530" max="11531" width="0" hidden="1" customWidth="1"/>
    <col min="11533" max="11534" width="0" hidden="1" customWidth="1"/>
    <col min="11538" max="11540" width="0" hidden="1" customWidth="1"/>
    <col min="11541" max="11541" width="11" customWidth="1"/>
    <col min="11542" max="11543" width="0" hidden="1" customWidth="1"/>
    <col min="11544" max="11544" width="16.140625" customWidth="1"/>
    <col min="11764" max="11764" width="5.140625" customWidth="1"/>
    <col min="11765" max="11765" width="21.28515625" customWidth="1"/>
    <col min="11770" max="11771" width="0" hidden="1" customWidth="1"/>
    <col min="11786" max="11787" width="0" hidden="1" customWidth="1"/>
    <col min="11789" max="11790" width="0" hidden="1" customWidth="1"/>
    <col min="11794" max="11796" width="0" hidden="1" customWidth="1"/>
    <col min="11797" max="11797" width="11" customWidth="1"/>
    <col min="11798" max="11799" width="0" hidden="1" customWidth="1"/>
    <col min="11800" max="11800" width="16.140625" customWidth="1"/>
    <col min="12020" max="12020" width="5.140625" customWidth="1"/>
    <col min="12021" max="12021" width="21.28515625" customWidth="1"/>
    <col min="12026" max="12027" width="0" hidden="1" customWidth="1"/>
    <col min="12042" max="12043" width="0" hidden="1" customWidth="1"/>
    <col min="12045" max="12046" width="0" hidden="1" customWidth="1"/>
    <col min="12050" max="12052" width="0" hidden="1" customWidth="1"/>
    <col min="12053" max="12053" width="11" customWidth="1"/>
    <col min="12054" max="12055" width="0" hidden="1" customWidth="1"/>
    <col min="12056" max="12056" width="16.140625" customWidth="1"/>
    <col min="12276" max="12276" width="5.140625" customWidth="1"/>
    <col min="12277" max="12277" width="21.28515625" customWidth="1"/>
    <col min="12282" max="12283" width="0" hidden="1" customWidth="1"/>
    <col min="12298" max="12299" width="0" hidden="1" customWidth="1"/>
    <col min="12301" max="12302" width="0" hidden="1" customWidth="1"/>
    <col min="12306" max="12308" width="0" hidden="1" customWidth="1"/>
    <col min="12309" max="12309" width="11" customWidth="1"/>
    <col min="12310" max="12311" width="0" hidden="1" customWidth="1"/>
    <col min="12312" max="12312" width="16.140625" customWidth="1"/>
    <col min="12532" max="12532" width="5.140625" customWidth="1"/>
    <col min="12533" max="12533" width="21.28515625" customWidth="1"/>
    <col min="12538" max="12539" width="0" hidden="1" customWidth="1"/>
    <col min="12554" max="12555" width="0" hidden="1" customWidth="1"/>
    <col min="12557" max="12558" width="0" hidden="1" customWidth="1"/>
    <col min="12562" max="12564" width="0" hidden="1" customWidth="1"/>
    <col min="12565" max="12565" width="11" customWidth="1"/>
    <col min="12566" max="12567" width="0" hidden="1" customWidth="1"/>
    <col min="12568" max="12568" width="16.140625" customWidth="1"/>
    <col min="12788" max="12788" width="5.140625" customWidth="1"/>
    <col min="12789" max="12789" width="21.28515625" customWidth="1"/>
    <col min="12794" max="12795" width="0" hidden="1" customWidth="1"/>
    <col min="12810" max="12811" width="0" hidden="1" customWidth="1"/>
    <col min="12813" max="12814" width="0" hidden="1" customWidth="1"/>
    <col min="12818" max="12820" width="0" hidden="1" customWidth="1"/>
    <col min="12821" max="12821" width="11" customWidth="1"/>
    <col min="12822" max="12823" width="0" hidden="1" customWidth="1"/>
    <col min="12824" max="12824" width="16.140625" customWidth="1"/>
    <col min="13044" max="13044" width="5.140625" customWidth="1"/>
    <col min="13045" max="13045" width="21.28515625" customWidth="1"/>
    <col min="13050" max="13051" width="0" hidden="1" customWidth="1"/>
    <col min="13066" max="13067" width="0" hidden="1" customWidth="1"/>
    <col min="13069" max="13070" width="0" hidden="1" customWidth="1"/>
    <col min="13074" max="13076" width="0" hidden="1" customWidth="1"/>
    <col min="13077" max="13077" width="11" customWidth="1"/>
    <col min="13078" max="13079" width="0" hidden="1" customWidth="1"/>
    <col min="13080" max="13080" width="16.140625" customWidth="1"/>
    <col min="13300" max="13300" width="5.140625" customWidth="1"/>
    <col min="13301" max="13301" width="21.28515625" customWidth="1"/>
    <col min="13306" max="13307" width="0" hidden="1" customWidth="1"/>
    <col min="13322" max="13323" width="0" hidden="1" customWidth="1"/>
    <col min="13325" max="13326" width="0" hidden="1" customWidth="1"/>
    <col min="13330" max="13332" width="0" hidden="1" customWidth="1"/>
    <col min="13333" max="13333" width="11" customWidth="1"/>
    <col min="13334" max="13335" width="0" hidden="1" customWidth="1"/>
    <col min="13336" max="13336" width="16.140625" customWidth="1"/>
    <col min="13556" max="13556" width="5.140625" customWidth="1"/>
    <col min="13557" max="13557" width="21.28515625" customWidth="1"/>
    <col min="13562" max="13563" width="0" hidden="1" customWidth="1"/>
    <col min="13578" max="13579" width="0" hidden="1" customWidth="1"/>
    <col min="13581" max="13582" width="0" hidden="1" customWidth="1"/>
    <col min="13586" max="13588" width="0" hidden="1" customWidth="1"/>
    <col min="13589" max="13589" width="11" customWidth="1"/>
    <col min="13590" max="13591" width="0" hidden="1" customWidth="1"/>
    <col min="13592" max="13592" width="16.140625" customWidth="1"/>
    <col min="13812" max="13812" width="5.140625" customWidth="1"/>
    <col min="13813" max="13813" width="21.28515625" customWidth="1"/>
    <col min="13818" max="13819" width="0" hidden="1" customWidth="1"/>
    <col min="13834" max="13835" width="0" hidden="1" customWidth="1"/>
    <col min="13837" max="13838" width="0" hidden="1" customWidth="1"/>
    <col min="13842" max="13844" width="0" hidden="1" customWidth="1"/>
    <col min="13845" max="13845" width="11" customWidth="1"/>
    <col min="13846" max="13847" width="0" hidden="1" customWidth="1"/>
    <col min="13848" max="13848" width="16.140625" customWidth="1"/>
    <col min="14068" max="14068" width="5.140625" customWidth="1"/>
    <col min="14069" max="14069" width="21.28515625" customWidth="1"/>
    <col min="14074" max="14075" width="0" hidden="1" customWidth="1"/>
    <col min="14090" max="14091" width="0" hidden="1" customWidth="1"/>
    <col min="14093" max="14094" width="0" hidden="1" customWidth="1"/>
    <col min="14098" max="14100" width="0" hidden="1" customWidth="1"/>
    <col min="14101" max="14101" width="11" customWidth="1"/>
    <col min="14102" max="14103" width="0" hidden="1" customWidth="1"/>
    <col min="14104" max="14104" width="16.140625" customWidth="1"/>
    <col min="14324" max="14324" width="5.140625" customWidth="1"/>
    <col min="14325" max="14325" width="21.28515625" customWidth="1"/>
    <col min="14330" max="14331" width="0" hidden="1" customWidth="1"/>
    <col min="14346" max="14347" width="0" hidden="1" customWidth="1"/>
    <col min="14349" max="14350" width="0" hidden="1" customWidth="1"/>
    <col min="14354" max="14356" width="0" hidden="1" customWidth="1"/>
    <col min="14357" max="14357" width="11" customWidth="1"/>
    <col min="14358" max="14359" width="0" hidden="1" customWidth="1"/>
    <col min="14360" max="14360" width="16.140625" customWidth="1"/>
    <col min="14580" max="14580" width="5.140625" customWidth="1"/>
    <col min="14581" max="14581" width="21.28515625" customWidth="1"/>
    <col min="14586" max="14587" width="0" hidden="1" customWidth="1"/>
    <col min="14602" max="14603" width="0" hidden="1" customWidth="1"/>
    <col min="14605" max="14606" width="0" hidden="1" customWidth="1"/>
    <col min="14610" max="14612" width="0" hidden="1" customWidth="1"/>
    <col min="14613" max="14613" width="11" customWidth="1"/>
    <col min="14614" max="14615" width="0" hidden="1" customWidth="1"/>
    <col min="14616" max="14616" width="16.140625" customWidth="1"/>
    <col min="14836" max="14836" width="5.140625" customWidth="1"/>
    <col min="14837" max="14837" width="21.28515625" customWidth="1"/>
    <col min="14842" max="14843" width="0" hidden="1" customWidth="1"/>
    <col min="14858" max="14859" width="0" hidden="1" customWidth="1"/>
    <col min="14861" max="14862" width="0" hidden="1" customWidth="1"/>
    <col min="14866" max="14868" width="0" hidden="1" customWidth="1"/>
    <col min="14869" max="14869" width="11" customWidth="1"/>
    <col min="14870" max="14871" width="0" hidden="1" customWidth="1"/>
    <col min="14872" max="14872" width="16.140625" customWidth="1"/>
    <col min="15092" max="15092" width="5.140625" customWidth="1"/>
    <col min="15093" max="15093" width="21.28515625" customWidth="1"/>
    <col min="15098" max="15099" width="0" hidden="1" customWidth="1"/>
    <col min="15114" max="15115" width="0" hidden="1" customWidth="1"/>
    <col min="15117" max="15118" width="0" hidden="1" customWidth="1"/>
    <col min="15122" max="15124" width="0" hidden="1" customWidth="1"/>
    <col min="15125" max="15125" width="11" customWidth="1"/>
    <col min="15126" max="15127" width="0" hidden="1" customWidth="1"/>
    <col min="15128" max="15128" width="16.140625" customWidth="1"/>
    <col min="15348" max="15348" width="5.140625" customWidth="1"/>
    <col min="15349" max="15349" width="21.28515625" customWidth="1"/>
    <col min="15354" max="15355" width="0" hidden="1" customWidth="1"/>
    <col min="15370" max="15371" width="0" hidden="1" customWidth="1"/>
    <col min="15373" max="15374" width="0" hidden="1" customWidth="1"/>
    <col min="15378" max="15380" width="0" hidden="1" customWidth="1"/>
    <col min="15381" max="15381" width="11" customWidth="1"/>
    <col min="15382" max="15383" width="0" hidden="1" customWidth="1"/>
    <col min="15384" max="15384" width="16.140625" customWidth="1"/>
    <col min="15604" max="15604" width="5.140625" customWidth="1"/>
    <col min="15605" max="15605" width="21.28515625" customWidth="1"/>
    <col min="15610" max="15611" width="0" hidden="1" customWidth="1"/>
    <col min="15626" max="15627" width="0" hidden="1" customWidth="1"/>
    <col min="15629" max="15630" width="0" hidden="1" customWidth="1"/>
    <col min="15634" max="15636" width="0" hidden="1" customWidth="1"/>
    <col min="15637" max="15637" width="11" customWidth="1"/>
    <col min="15638" max="15639" width="0" hidden="1" customWidth="1"/>
    <col min="15640" max="15640" width="16.140625" customWidth="1"/>
    <col min="15860" max="15860" width="5.140625" customWidth="1"/>
    <col min="15861" max="15861" width="21.28515625" customWidth="1"/>
    <col min="15866" max="15867" width="0" hidden="1" customWidth="1"/>
    <col min="15882" max="15883" width="0" hidden="1" customWidth="1"/>
    <col min="15885" max="15886" width="0" hidden="1" customWidth="1"/>
    <col min="15890" max="15892" width="0" hidden="1" customWidth="1"/>
    <col min="15893" max="15893" width="11" customWidth="1"/>
    <col min="15894" max="15895" width="0" hidden="1" customWidth="1"/>
    <col min="15896" max="15896" width="16.140625" customWidth="1"/>
    <col min="16116" max="16116" width="5.140625" customWidth="1"/>
    <col min="16117" max="16117" width="21.28515625" customWidth="1"/>
    <col min="16122" max="16123" width="0" hidden="1" customWidth="1"/>
    <col min="16138" max="16139" width="0" hidden="1" customWidth="1"/>
    <col min="16141" max="16142" width="0" hidden="1" customWidth="1"/>
    <col min="16146" max="16148" width="0" hidden="1" customWidth="1"/>
    <col min="16149" max="16149" width="11" customWidth="1"/>
    <col min="16150" max="16151" width="0" hidden="1" customWidth="1"/>
    <col min="16152" max="16152" width="16.140625" customWidth="1"/>
  </cols>
  <sheetData>
    <row r="1" spans="1:29" s="119" customFormat="1" ht="18.75">
      <c r="B1" s="120" t="s">
        <v>226</v>
      </c>
      <c r="C1" s="121"/>
      <c r="D1" s="121"/>
      <c r="E1" s="121"/>
      <c r="F1" s="121"/>
      <c r="G1" s="121"/>
      <c r="H1" s="121"/>
      <c r="I1" s="121"/>
      <c r="J1" s="123"/>
      <c r="K1" s="123"/>
      <c r="L1" s="123"/>
      <c r="M1" s="123"/>
      <c r="N1" s="123"/>
      <c r="O1" s="162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8"/>
      <c r="AB1" s="163"/>
      <c r="AC1" s="163"/>
    </row>
    <row r="2" spans="1:29" s="119" customFormat="1" ht="15.75"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62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8"/>
      <c r="AB2" s="163"/>
      <c r="AC2" s="163"/>
    </row>
    <row r="3" spans="1:29" ht="123.75">
      <c r="A3" s="124"/>
      <c r="B3" s="125"/>
      <c r="C3" s="95" t="s">
        <v>227</v>
      </c>
      <c r="D3" s="95" t="s">
        <v>228</v>
      </c>
      <c r="E3" s="95" t="s">
        <v>229</v>
      </c>
      <c r="F3" s="95" t="s">
        <v>130</v>
      </c>
      <c r="G3" s="95" t="s">
        <v>131</v>
      </c>
      <c r="H3" s="95" t="s">
        <v>132</v>
      </c>
      <c r="I3" s="95" t="s">
        <v>133</v>
      </c>
      <c r="J3" s="95" t="s">
        <v>134</v>
      </c>
      <c r="K3" s="135" t="s">
        <v>135</v>
      </c>
      <c r="L3" s="135" t="s">
        <v>115</v>
      </c>
      <c r="M3" s="135" t="s">
        <v>116</v>
      </c>
      <c r="N3" s="135" t="s">
        <v>117</v>
      </c>
      <c r="O3" s="164" t="s">
        <v>118</v>
      </c>
      <c r="P3" s="136" t="s">
        <v>136</v>
      </c>
      <c r="Q3" s="136" t="s">
        <v>119</v>
      </c>
      <c r="R3" s="136" t="s">
        <v>120</v>
      </c>
      <c r="S3" s="136" t="s">
        <v>121</v>
      </c>
      <c r="T3" s="165" t="s">
        <v>187</v>
      </c>
      <c r="U3" s="95" t="s">
        <v>181</v>
      </c>
      <c r="V3" s="95" t="s">
        <v>230</v>
      </c>
      <c r="W3" s="137" t="s">
        <v>123</v>
      </c>
      <c r="X3" s="95" t="s">
        <v>154</v>
      </c>
      <c r="Y3" s="96" t="s">
        <v>231</v>
      </c>
      <c r="Z3" s="117"/>
      <c r="AB3" s="166"/>
    </row>
    <row r="4" spans="1:29" ht="15.75">
      <c r="A4" s="98"/>
      <c r="B4" s="97" t="s">
        <v>22</v>
      </c>
      <c r="C4" s="99">
        <f t="shared" ref="C4:C37" si="0">SUM(D4,E4,F4,I4,O4,U4,V4,W4)</f>
        <v>868939.71724999975</v>
      </c>
      <c r="D4" s="99">
        <v>137075.62682</v>
      </c>
      <c r="E4" s="99">
        <v>374067.78644999978</v>
      </c>
      <c r="F4" s="99">
        <f>G4+H4</f>
        <v>32706.358110000001</v>
      </c>
      <c r="G4" s="99">
        <v>25153.848109999999</v>
      </c>
      <c r="H4" s="138">
        <v>7552.51</v>
      </c>
      <c r="I4" s="99">
        <f>J4+K4+L4+M4+N4</f>
        <v>205641.45540000001</v>
      </c>
      <c r="J4" s="99">
        <v>6085.5402000000004</v>
      </c>
      <c r="K4" s="99">
        <v>97772.567180000013</v>
      </c>
      <c r="L4" s="99">
        <v>46988.239899999993</v>
      </c>
      <c r="M4" s="99">
        <v>0</v>
      </c>
      <c r="N4" s="99">
        <v>54795.108119999997</v>
      </c>
      <c r="O4" s="168">
        <v>113963.03946000001</v>
      </c>
      <c r="P4" s="99">
        <v>59372.351639999993</v>
      </c>
      <c r="Q4" s="99">
        <v>3726.7784199999996</v>
      </c>
      <c r="R4" s="99">
        <v>45983.553269999997</v>
      </c>
      <c r="S4" s="99">
        <v>4880.3561300000001</v>
      </c>
      <c r="T4" s="99">
        <v>0</v>
      </c>
      <c r="U4" s="138">
        <v>656.55100000000004</v>
      </c>
      <c r="V4" s="99">
        <v>4828.9200100000007</v>
      </c>
      <c r="W4" s="99">
        <v>-0.02</v>
      </c>
      <c r="X4" s="99">
        <v>631636.75462000002</v>
      </c>
      <c r="Y4" s="99">
        <f t="shared" ref="Y4:Y37" si="1">C4+X4</f>
        <v>1500576.4718699998</v>
      </c>
      <c r="AC4" s="167">
        <v>2581704</v>
      </c>
    </row>
    <row r="5" spans="1:29" ht="15.75">
      <c r="A5" s="98"/>
      <c r="B5" s="97" t="s">
        <v>23</v>
      </c>
      <c r="C5" s="99">
        <f t="shared" si="0"/>
        <v>1371447.0974300001</v>
      </c>
      <c r="D5" s="99">
        <v>234802.73765000002</v>
      </c>
      <c r="E5" s="99">
        <v>708490.18443000014</v>
      </c>
      <c r="F5" s="99">
        <f t="shared" ref="F5:F37" si="2">G5+H5</f>
        <v>60607.078450000001</v>
      </c>
      <c r="G5" s="99">
        <v>60607.078450000001</v>
      </c>
      <c r="H5" s="138"/>
      <c r="I5" s="99">
        <f t="shared" ref="I5:I37" si="3">J5+K5+L5+M5+N5</f>
        <v>267751.34035999997</v>
      </c>
      <c r="J5" s="99">
        <v>7405.8847500000002</v>
      </c>
      <c r="K5" s="99">
        <v>132130.43328999999</v>
      </c>
      <c r="L5" s="99">
        <v>57064.434480000011</v>
      </c>
      <c r="M5" s="99">
        <v>0</v>
      </c>
      <c r="N5" s="99">
        <v>71150.587839999993</v>
      </c>
      <c r="O5" s="168">
        <v>92443.59236999994</v>
      </c>
      <c r="P5" s="99">
        <v>68039.358859999978</v>
      </c>
      <c r="Q5" s="99">
        <v>4584.1669499999989</v>
      </c>
      <c r="R5" s="99">
        <v>13407.820159999999</v>
      </c>
      <c r="S5" s="99">
        <v>6412.0223999999998</v>
      </c>
      <c r="T5" s="99">
        <v>0.224</v>
      </c>
      <c r="U5" s="138">
        <v>3868.7511100000002</v>
      </c>
      <c r="V5" s="99">
        <v>3483.4130599999999</v>
      </c>
      <c r="W5" s="99"/>
      <c r="X5" s="99">
        <v>146115.77310000002</v>
      </c>
      <c r="Y5" s="99">
        <f t="shared" si="1"/>
        <v>1517562.8705300002</v>
      </c>
      <c r="AC5" s="167">
        <v>3451939.4</v>
      </c>
    </row>
    <row r="6" spans="1:29" ht="15.75">
      <c r="A6" s="98"/>
      <c r="B6" s="97" t="s">
        <v>24</v>
      </c>
      <c r="C6" s="99">
        <f t="shared" si="0"/>
        <v>827740.93910999934</v>
      </c>
      <c r="D6" s="99">
        <v>29681.261720000006</v>
      </c>
      <c r="E6" s="99">
        <v>535204.5235399995</v>
      </c>
      <c r="F6" s="99">
        <f t="shared" si="2"/>
        <v>18821.313859999998</v>
      </c>
      <c r="G6" s="99">
        <v>18821.313859999998</v>
      </c>
      <c r="H6" s="138"/>
      <c r="I6" s="99">
        <f t="shared" si="3"/>
        <v>130029.93519999999</v>
      </c>
      <c r="J6" s="99">
        <v>7065.0186700000004</v>
      </c>
      <c r="K6" s="99">
        <v>29208.669170000005</v>
      </c>
      <c r="L6" s="99">
        <v>49652.381089999988</v>
      </c>
      <c r="M6" s="99">
        <v>0</v>
      </c>
      <c r="N6" s="99">
        <v>44103.866269999999</v>
      </c>
      <c r="O6" s="168">
        <v>96369.170459999994</v>
      </c>
      <c r="P6" s="99">
        <v>58309.24994999999</v>
      </c>
      <c r="Q6" s="99">
        <v>3826.3835199999985</v>
      </c>
      <c r="R6" s="99">
        <v>25967.770010000004</v>
      </c>
      <c r="S6" s="99">
        <v>8265.7669800000003</v>
      </c>
      <c r="T6" s="99">
        <v>0</v>
      </c>
      <c r="U6" s="138">
        <v>13655.18074</v>
      </c>
      <c r="V6" s="99">
        <v>3979.07359</v>
      </c>
      <c r="W6" s="99">
        <v>0.48</v>
      </c>
      <c r="X6" s="99">
        <v>147784.89724000002</v>
      </c>
      <c r="Y6" s="99">
        <f t="shared" si="1"/>
        <v>975525.8363499993</v>
      </c>
      <c r="AC6" s="167">
        <v>1671827.4</v>
      </c>
    </row>
    <row r="7" spans="1:29" ht="15.75">
      <c r="A7" s="98"/>
      <c r="B7" s="97" t="s">
        <v>25</v>
      </c>
      <c r="C7" s="99">
        <f t="shared" si="0"/>
        <v>1299711.6743399999</v>
      </c>
      <c r="D7" s="99">
        <v>27866.347140000002</v>
      </c>
      <c r="E7" s="99">
        <v>456856.61139000003</v>
      </c>
      <c r="F7" s="99">
        <f t="shared" si="2"/>
        <v>532393.14298</v>
      </c>
      <c r="G7" s="99">
        <v>24377.35298</v>
      </c>
      <c r="H7" s="138">
        <v>508015.79</v>
      </c>
      <c r="I7" s="99">
        <f t="shared" si="3"/>
        <v>180823.46453999999</v>
      </c>
      <c r="J7" s="99">
        <v>8307.8475799999997</v>
      </c>
      <c r="K7" s="99">
        <v>52934.12938999998</v>
      </c>
      <c r="L7" s="99">
        <v>59034.774059999996</v>
      </c>
      <c r="M7" s="99">
        <v>10</v>
      </c>
      <c r="N7" s="99">
        <v>60536.713510000001</v>
      </c>
      <c r="O7" s="168">
        <v>97613.326839999994</v>
      </c>
      <c r="P7" s="99">
        <v>67970.700530000002</v>
      </c>
      <c r="Q7" s="99">
        <v>4360.5327600000001</v>
      </c>
      <c r="R7" s="99">
        <v>17322.911369999998</v>
      </c>
      <c r="S7" s="99">
        <v>7959.1821799999998</v>
      </c>
      <c r="T7" s="99">
        <v>0</v>
      </c>
      <c r="U7" s="138"/>
      <c r="V7" s="99">
        <v>4158.7814500000004</v>
      </c>
      <c r="W7" s="99"/>
      <c r="X7" s="99">
        <v>136283.77374</v>
      </c>
      <c r="Y7" s="99">
        <f t="shared" si="1"/>
        <v>1435995.44808</v>
      </c>
      <c r="AC7" s="167">
        <v>2067384.12904</v>
      </c>
    </row>
    <row r="8" spans="1:29" ht="15.75">
      <c r="A8" s="98"/>
      <c r="B8" s="97" t="s">
        <v>26</v>
      </c>
      <c r="C8" s="99">
        <f t="shared" si="0"/>
        <v>344176.75989999995</v>
      </c>
      <c r="D8" s="99">
        <v>12693.220809999999</v>
      </c>
      <c r="E8" s="99">
        <v>185776.95323999997</v>
      </c>
      <c r="F8" s="99">
        <f t="shared" si="2"/>
        <v>10869.31179</v>
      </c>
      <c r="G8" s="99">
        <v>10869.31179</v>
      </c>
      <c r="H8" s="138"/>
      <c r="I8" s="99">
        <f t="shared" si="3"/>
        <v>75644.817660000001</v>
      </c>
      <c r="J8" s="99">
        <v>2546.25353</v>
      </c>
      <c r="K8" s="99">
        <v>26052.251730000004</v>
      </c>
      <c r="L8" s="99">
        <v>20096.777080000003</v>
      </c>
      <c r="M8" s="99">
        <v>0</v>
      </c>
      <c r="N8" s="99">
        <v>26949.535319999999</v>
      </c>
      <c r="O8" s="168">
        <v>58174.140829999982</v>
      </c>
      <c r="P8" s="99">
        <v>26375.721059999996</v>
      </c>
      <c r="Q8" s="99">
        <v>2436.7055799999998</v>
      </c>
      <c r="R8" s="99">
        <v>25813.541260000005</v>
      </c>
      <c r="S8" s="99">
        <v>3548.1729300000006</v>
      </c>
      <c r="T8" s="99">
        <v>0</v>
      </c>
      <c r="U8" s="138"/>
      <c r="V8" s="99">
        <v>1006.0055699999999</v>
      </c>
      <c r="W8" s="99">
        <v>12.31</v>
      </c>
      <c r="X8" s="99">
        <v>63325.4735</v>
      </c>
      <c r="Y8" s="99">
        <f t="shared" si="1"/>
        <v>407502.23339999997</v>
      </c>
      <c r="AC8" s="167">
        <v>564464.19999999995</v>
      </c>
    </row>
    <row r="9" spans="1:29" ht="15.75">
      <c r="A9" s="98"/>
      <c r="B9" s="97" t="s">
        <v>27</v>
      </c>
      <c r="C9" s="99">
        <f t="shared" si="0"/>
        <v>790508.03786000004</v>
      </c>
      <c r="D9" s="99">
        <v>276080.04208000004</v>
      </c>
      <c r="E9" s="99">
        <v>284838.55656</v>
      </c>
      <c r="F9" s="99">
        <f t="shared" si="2"/>
        <v>25278.442470000002</v>
      </c>
      <c r="G9" s="99">
        <v>17663.13247</v>
      </c>
      <c r="H9" s="138">
        <v>7615.31</v>
      </c>
      <c r="I9" s="99">
        <f t="shared" si="3"/>
        <v>154562.35052000001</v>
      </c>
      <c r="J9" s="99">
        <v>5800.93235</v>
      </c>
      <c r="K9" s="99">
        <v>85206.114230000007</v>
      </c>
      <c r="L9" s="99">
        <v>28552.823990000004</v>
      </c>
      <c r="M9" s="99">
        <v>0</v>
      </c>
      <c r="N9" s="99">
        <v>35002.479950000001</v>
      </c>
      <c r="O9" s="168">
        <v>49066.781929999997</v>
      </c>
      <c r="P9" s="99">
        <v>27902.418590000001</v>
      </c>
      <c r="Q9" s="99">
        <v>2014.0528099999997</v>
      </c>
      <c r="R9" s="99">
        <v>15462.319890000001</v>
      </c>
      <c r="S9" s="99">
        <v>3687.9906400000004</v>
      </c>
      <c r="T9" s="99">
        <v>0</v>
      </c>
      <c r="U9" s="138">
        <v>1.8</v>
      </c>
      <c r="V9" s="99">
        <v>679.69429999999988</v>
      </c>
      <c r="W9" s="99">
        <v>0.37</v>
      </c>
      <c r="X9" s="99">
        <v>124746.27264999998</v>
      </c>
      <c r="Y9" s="99">
        <f t="shared" si="1"/>
        <v>915254.31050999998</v>
      </c>
      <c r="AC9" s="167">
        <v>2390337</v>
      </c>
    </row>
    <row r="10" spans="1:29" ht="15.75">
      <c r="A10" s="98"/>
      <c r="B10" s="97" t="s">
        <v>28</v>
      </c>
      <c r="C10" s="99">
        <f t="shared" si="0"/>
        <v>259970.89600000001</v>
      </c>
      <c r="D10" s="99">
        <v>13749.022100000002</v>
      </c>
      <c r="E10" s="99">
        <v>144686.56204999998</v>
      </c>
      <c r="F10" s="99">
        <f t="shared" si="2"/>
        <v>7760.9533099999999</v>
      </c>
      <c r="G10" s="99">
        <v>7760.9533099999999</v>
      </c>
      <c r="H10" s="138"/>
      <c r="I10" s="99">
        <f t="shared" si="3"/>
        <v>65034.266909999998</v>
      </c>
      <c r="J10" s="99">
        <v>1244.4226200000001</v>
      </c>
      <c r="K10" s="99">
        <v>18055.343989999998</v>
      </c>
      <c r="L10" s="99">
        <v>16862.406870000003</v>
      </c>
      <c r="M10" s="99">
        <v>0</v>
      </c>
      <c r="N10" s="99">
        <v>28872.093430000001</v>
      </c>
      <c r="O10" s="168">
        <v>27660.86797000001</v>
      </c>
      <c r="P10" s="99">
        <v>9988.9441600000027</v>
      </c>
      <c r="Q10" s="99">
        <v>1120.83312</v>
      </c>
      <c r="R10" s="99">
        <v>14271.133239999999</v>
      </c>
      <c r="S10" s="99">
        <v>2279.9574499999994</v>
      </c>
      <c r="T10" s="99">
        <v>0</v>
      </c>
      <c r="U10" s="138"/>
      <c r="V10" s="99">
        <v>1079.2236600000001</v>
      </c>
      <c r="W10" s="99"/>
      <c r="X10" s="99">
        <v>73587.87758</v>
      </c>
      <c r="Y10" s="99">
        <f t="shared" si="1"/>
        <v>333558.77358000004</v>
      </c>
      <c r="AC10" s="167">
        <v>579034</v>
      </c>
    </row>
    <row r="11" spans="1:29" ht="15.75">
      <c r="A11" s="98"/>
      <c r="B11" s="97" t="s">
        <v>29</v>
      </c>
      <c r="C11" s="99">
        <f t="shared" si="0"/>
        <v>675823.67599000013</v>
      </c>
      <c r="D11" s="99">
        <v>71935.64555999999</v>
      </c>
      <c r="E11" s="99">
        <v>423567.62116000004</v>
      </c>
      <c r="F11" s="99">
        <f t="shared" si="2"/>
        <v>17157.68116</v>
      </c>
      <c r="G11" s="99">
        <v>17157.68116</v>
      </c>
      <c r="H11" s="138"/>
      <c r="I11" s="99">
        <f t="shared" si="3"/>
        <v>123076.80280999999</v>
      </c>
      <c r="J11" s="99">
        <v>4271.9719100000002</v>
      </c>
      <c r="K11" s="99">
        <v>62770.031049999998</v>
      </c>
      <c r="L11" s="99">
        <v>29154.84477</v>
      </c>
      <c r="M11" s="99">
        <v>0</v>
      </c>
      <c r="N11" s="99">
        <v>26879.95508</v>
      </c>
      <c r="O11" s="168">
        <v>35906.313380000029</v>
      </c>
      <c r="P11" s="99">
        <v>23651.761900000005</v>
      </c>
      <c r="Q11" s="99">
        <v>1528.6886999999995</v>
      </c>
      <c r="R11" s="99">
        <v>8297.1594899999982</v>
      </c>
      <c r="S11" s="99">
        <v>2428.7032899999999</v>
      </c>
      <c r="T11" s="99">
        <v>0</v>
      </c>
      <c r="U11" s="138">
        <v>338.65899999999999</v>
      </c>
      <c r="V11" s="99">
        <v>3841.1829199999993</v>
      </c>
      <c r="W11" s="99">
        <v>-0.23</v>
      </c>
      <c r="X11" s="99">
        <v>79366.572109999994</v>
      </c>
      <c r="Y11" s="99">
        <f t="shared" si="1"/>
        <v>755190.24810000008</v>
      </c>
      <c r="AC11" s="167">
        <v>1528728</v>
      </c>
    </row>
    <row r="12" spans="1:29" ht="15.75">
      <c r="A12" s="98"/>
      <c r="B12" s="97" t="s">
        <v>30</v>
      </c>
      <c r="C12" s="99">
        <f t="shared" si="0"/>
        <v>1674389.7083999999</v>
      </c>
      <c r="D12" s="99">
        <v>840230.95407000009</v>
      </c>
      <c r="E12" s="99">
        <v>467474.03308999987</v>
      </c>
      <c r="F12" s="99">
        <f t="shared" si="2"/>
        <v>22916.698769999999</v>
      </c>
      <c r="G12" s="99">
        <v>22916.698769999999</v>
      </c>
      <c r="H12" s="138"/>
      <c r="I12" s="99">
        <f t="shared" si="3"/>
        <v>190485.63612000001</v>
      </c>
      <c r="J12" s="99">
        <v>13134.90256</v>
      </c>
      <c r="K12" s="99">
        <v>49781.093749999993</v>
      </c>
      <c r="L12" s="99">
        <v>56413.226060000008</v>
      </c>
      <c r="M12" s="99">
        <v>0</v>
      </c>
      <c r="N12" s="99">
        <v>71156.413750000007</v>
      </c>
      <c r="O12" s="168">
        <v>147122.54423999993</v>
      </c>
      <c r="P12" s="99">
        <v>64353.212180000002</v>
      </c>
      <c r="Q12" s="99">
        <v>5049.0515300000006</v>
      </c>
      <c r="R12" s="99">
        <v>70213.119840000014</v>
      </c>
      <c r="S12" s="99">
        <v>7507.1606899999988</v>
      </c>
      <c r="T12" s="99">
        <v>0</v>
      </c>
      <c r="U12" s="138">
        <v>1154.3283100000001</v>
      </c>
      <c r="V12" s="99">
        <v>5005.5138000000006</v>
      </c>
      <c r="W12" s="99"/>
      <c r="X12" s="99">
        <v>183672.52013000002</v>
      </c>
      <c r="Y12" s="99">
        <f t="shared" si="1"/>
        <v>1858062.22853</v>
      </c>
      <c r="AC12" s="167">
        <v>5431220.0061601643</v>
      </c>
    </row>
    <row r="13" spans="1:29" ht="15.75">
      <c r="A13" s="98"/>
      <c r="B13" s="97" t="s">
        <v>31</v>
      </c>
      <c r="C13" s="99">
        <f t="shared" si="0"/>
        <v>363334.73442000011</v>
      </c>
      <c r="D13" s="99">
        <v>48499.752880000007</v>
      </c>
      <c r="E13" s="99">
        <v>151459.38967000003</v>
      </c>
      <c r="F13" s="99">
        <f t="shared" si="2"/>
        <v>21276.95854</v>
      </c>
      <c r="G13" s="99">
        <v>21276.95854</v>
      </c>
      <c r="H13" s="138"/>
      <c r="I13" s="99">
        <f t="shared" si="3"/>
        <v>106978.67066000003</v>
      </c>
      <c r="J13" s="99">
        <v>2958.8506400000001</v>
      </c>
      <c r="K13" s="99">
        <v>62247.756960000021</v>
      </c>
      <c r="L13" s="99">
        <v>16248.262580000002</v>
      </c>
      <c r="M13" s="99">
        <v>0</v>
      </c>
      <c r="N13" s="99">
        <v>25523.800480000002</v>
      </c>
      <c r="O13" s="168">
        <v>34199.216920000013</v>
      </c>
      <c r="P13" s="99">
        <v>20885.953280000009</v>
      </c>
      <c r="Q13" s="99">
        <v>1020.2155999999998</v>
      </c>
      <c r="R13" s="99">
        <v>9038.4387499999993</v>
      </c>
      <c r="S13" s="99">
        <v>3254.6092899999999</v>
      </c>
      <c r="T13" s="99">
        <v>0</v>
      </c>
      <c r="U13" s="138"/>
      <c r="V13" s="99">
        <v>920.74575000000004</v>
      </c>
      <c r="W13" s="99"/>
      <c r="X13" s="99">
        <v>64082.874849999993</v>
      </c>
      <c r="Y13" s="99">
        <f t="shared" si="1"/>
        <v>427417.60927000013</v>
      </c>
      <c r="AC13" s="167">
        <v>837076.6</v>
      </c>
    </row>
    <row r="14" spans="1:29" ht="15.75">
      <c r="A14" s="98"/>
      <c r="B14" s="97" t="s">
        <v>32</v>
      </c>
      <c r="C14" s="99">
        <f t="shared" si="0"/>
        <v>584385.11323999998</v>
      </c>
      <c r="D14" s="99">
        <v>39325.14071</v>
      </c>
      <c r="E14" s="99">
        <v>322544.90595999995</v>
      </c>
      <c r="F14" s="99">
        <f t="shared" si="2"/>
        <v>20978.451519999999</v>
      </c>
      <c r="G14" s="99">
        <v>20978.451519999999</v>
      </c>
      <c r="H14" s="138"/>
      <c r="I14" s="99">
        <f t="shared" si="3"/>
        <v>127231.76019</v>
      </c>
      <c r="J14" s="99">
        <v>4258.2906999999996</v>
      </c>
      <c r="K14" s="99">
        <v>49673.278899999998</v>
      </c>
      <c r="L14" s="99">
        <v>37939.842720000001</v>
      </c>
      <c r="M14" s="99">
        <v>0</v>
      </c>
      <c r="N14" s="99">
        <v>35360.347869999998</v>
      </c>
      <c r="O14" s="168">
        <v>62926.076740000011</v>
      </c>
      <c r="P14" s="99">
        <v>29859.658769999995</v>
      </c>
      <c r="Q14" s="99">
        <v>3023.6860299999998</v>
      </c>
      <c r="R14" s="99">
        <v>26072.765880000006</v>
      </c>
      <c r="S14" s="99">
        <v>3969.9660599999997</v>
      </c>
      <c r="T14" s="99">
        <v>0</v>
      </c>
      <c r="U14" s="138">
        <v>8657.1854199999998</v>
      </c>
      <c r="V14" s="99">
        <v>2721.5926999999997</v>
      </c>
      <c r="W14" s="99"/>
      <c r="X14" s="99">
        <v>230097.18063000002</v>
      </c>
      <c r="Y14" s="99">
        <f t="shared" si="1"/>
        <v>814482.29386999994</v>
      </c>
      <c r="AC14" s="167">
        <v>1691101</v>
      </c>
    </row>
    <row r="15" spans="1:29" ht="15.75">
      <c r="A15" s="98"/>
      <c r="B15" s="97" t="s">
        <v>33</v>
      </c>
      <c r="C15" s="99">
        <f t="shared" si="0"/>
        <v>655902.71335999994</v>
      </c>
      <c r="D15" s="99">
        <v>246475.9767099999</v>
      </c>
      <c r="E15" s="99">
        <v>197345.72089</v>
      </c>
      <c r="F15" s="99">
        <f t="shared" si="2"/>
        <v>12544.882379999999</v>
      </c>
      <c r="G15" s="99">
        <v>12544.882379999999</v>
      </c>
      <c r="H15" s="138"/>
      <c r="I15" s="99">
        <f t="shared" si="3"/>
        <v>155951.09057</v>
      </c>
      <c r="J15" s="99">
        <v>2685.2412100000001</v>
      </c>
      <c r="K15" s="99">
        <v>81206.749610000013</v>
      </c>
      <c r="L15" s="99">
        <v>34766.880000000005</v>
      </c>
      <c r="M15" s="99">
        <v>0</v>
      </c>
      <c r="N15" s="99">
        <v>37292.219749999997</v>
      </c>
      <c r="O15" s="168">
        <v>39202.441460000002</v>
      </c>
      <c r="P15" s="99">
        <v>18615.330819999999</v>
      </c>
      <c r="Q15" s="99">
        <v>1176.5324699999999</v>
      </c>
      <c r="R15" s="99">
        <v>16466.477040000002</v>
      </c>
      <c r="S15" s="99">
        <v>2944.1011299999996</v>
      </c>
      <c r="T15" s="99">
        <v>0</v>
      </c>
      <c r="U15" s="138">
        <v>2535.2260000000001</v>
      </c>
      <c r="V15" s="99">
        <v>1847.3753500000003</v>
      </c>
      <c r="W15" s="99"/>
      <c r="X15" s="99">
        <v>82774.595870000005</v>
      </c>
      <c r="Y15" s="99">
        <f t="shared" si="1"/>
        <v>738677.3092299999</v>
      </c>
      <c r="AC15" s="167">
        <v>1436857</v>
      </c>
    </row>
    <row r="16" spans="1:29" ht="15.75">
      <c r="A16" s="98"/>
      <c r="B16" s="97" t="s">
        <v>34</v>
      </c>
      <c r="C16" s="99">
        <f t="shared" si="0"/>
        <v>4050290.2061200002</v>
      </c>
      <c r="D16" s="99">
        <v>940852.19203000003</v>
      </c>
      <c r="E16" s="99">
        <v>1971016.1790299995</v>
      </c>
      <c r="F16" s="99">
        <f t="shared" si="2"/>
        <v>84017.298670000004</v>
      </c>
      <c r="G16" s="99">
        <v>84017.298670000004</v>
      </c>
      <c r="H16" s="138"/>
      <c r="I16" s="99">
        <f t="shared" si="3"/>
        <v>803302.25029000035</v>
      </c>
      <c r="J16" s="99">
        <v>17186.612499999999</v>
      </c>
      <c r="K16" s="99">
        <v>474070.18532000034</v>
      </c>
      <c r="L16" s="99">
        <v>124715.51864000002</v>
      </c>
      <c r="M16" s="99">
        <v>0</v>
      </c>
      <c r="N16" s="99">
        <v>187329.93382999999</v>
      </c>
      <c r="O16" s="168">
        <v>236188.43325999987</v>
      </c>
      <c r="P16" s="99">
        <v>199368.13752999992</v>
      </c>
      <c r="Q16" s="99">
        <v>12676.146999999999</v>
      </c>
      <c r="R16" s="99">
        <v>1351.90515</v>
      </c>
      <c r="S16" s="99">
        <v>22792.243580000006</v>
      </c>
      <c r="T16" s="99">
        <v>0</v>
      </c>
      <c r="U16" s="138">
        <v>4228.2911700000004</v>
      </c>
      <c r="V16" s="99">
        <v>10685.061669999997</v>
      </c>
      <c r="W16" s="99">
        <v>0.5</v>
      </c>
      <c r="X16" s="99">
        <v>218735.21024000001</v>
      </c>
      <c r="Y16" s="99">
        <f t="shared" si="1"/>
        <v>4269025.4163600001</v>
      </c>
      <c r="AC16" s="167">
        <v>13007411</v>
      </c>
    </row>
    <row r="17" spans="1:29" ht="15.75">
      <c r="A17" s="98"/>
      <c r="B17" s="97" t="s">
        <v>35</v>
      </c>
      <c r="C17" s="99">
        <f t="shared" si="0"/>
        <v>264832.03448999999</v>
      </c>
      <c r="D17" s="99">
        <v>18485.962969999997</v>
      </c>
      <c r="E17" s="99">
        <v>137444.63030000002</v>
      </c>
      <c r="F17" s="99">
        <f t="shared" si="2"/>
        <v>23800.257320000001</v>
      </c>
      <c r="G17" s="99">
        <v>23800.257320000001</v>
      </c>
      <c r="H17" s="138"/>
      <c r="I17" s="99">
        <f t="shared" si="3"/>
        <v>60112.415219999995</v>
      </c>
      <c r="J17" s="99">
        <v>2902.7254800000001</v>
      </c>
      <c r="K17" s="99">
        <v>13323.160979999995</v>
      </c>
      <c r="L17" s="99">
        <v>18699.572609999996</v>
      </c>
      <c r="M17" s="99">
        <v>0</v>
      </c>
      <c r="N17" s="99">
        <v>25186.956150000002</v>
      </c>
      <c r="O17" s="168">
        <v>23061.435159999997</v>
      </c>
      <c r="P17" s="99">
        <v>11575.044640000004</v>
      </c>
      <c r="Q17" s="99">
        <v>1159.0746299999998</v>
      </c>
      <c r="R17" s="99">
        <v>8602.5808599999982</v>
      </c>
      <c r="S17" s="99">
        <v>1724.7350299999998</v>
      </c>
      <c r="T17" s="99">
        <v>0</v>
      </c>
      <c r="U17" s="138">
        <v>523</v>
      </c>
      <c r="V17" s="99">
        <v>1404.3335199999997</v>
      </c>
      <c r="W17" s="99"/>
      <c r="X17" s="99">
        <v>54905.012289999999</v>
      </c>
      <c r="Y17" s="99">
        <f t="shared" si="1"/>
        <v>319737.04677999998</v>
      </c>
      <c r="AC17" s="167">
        <v>1088189</v>
      </c>
    </row>
    <row r="18" spans="1:29" ht="15.75">
      <c r="A18" s="98"/>
      <c r="B18" s="97" t="s">
        <v>36</v>
      </c>
      <c r="C18" s="99">
        <f t="shared" si="0"/>
        <v>2537677.2240499994</v>
      </c>
      <c r="D18" s="99">
        <v>299582.78001999995</v>
      </c>
      <c r="E18" s="99">
        <v>909852.98137999978</v>
      </c>
      <c r="F18" s="99">
        <f t="shared" si="2"/>
        <v>464167.18485999998</v>
      </c>
      <c r="G18" s="99">
        <v>34522.314859999999</v>
      </c>
      <c r="H18" s="138">
        <v>429644.87</v>
      </c>
      <c r="I18" s="99">
        <f t="shared" si="3"/>
        <v>604115.03912000009</v>
      </c>
      <c r="J18" s="99">
        <v>45838.401790000004</v>
      </c>
      <c r="K18" s="99">
        <v>214027.87888</v>
      </c>
      <c r="L18" s="99">
        <v>141439.21228000004</v>
      </c>
      <c r="M18" s="99">
        <v>77.48</v>
      </c>
      <c r="N18" s="99">
        <v>202732.06617000001</v>
      </c>
      <c r="O18" s="168">
        <v>247080.19921999995</v>
      </c>
      <c r="P18" s="99">
        <v>219833.84595999992</v>
      </c>
      <c r="Q18" s="99">
        <v>6331.4533800000008</v>
      </c>
      <c r="R18" s="99">
        <v>9914.0394700000015</v>
      </c>
      <c r="S18" s="99">
        <v>10996.458409999999</v>
      </c>
      <c r="T18" s="99">
        <v>4.4020000000000001</v>
      </c>
      <c r="U18" s="138">
        <v>5057.0763699999998</v>
      </c>
      <c r="V18" s="99">
        <v>7806.6330799999987</v>
      </c>
      <c r="W18" s="99">
        <v>15.33</v>
      </c>
      <c r="X18" s="99">
        <v>192527.32492999997</v>
      </c>
      <c r="Y18" s="99">
        <f t="shared" si="1"/>
        <v>2730204.5489799995</v>
      </c>
      <c r="AC18" s="167">
        <v>3605922</v>
      </c>
    </row>
    <row r="19" spans="1:29" ht="15.75">
      <c r="A19" s="98"/>
      <c r="B19" s="97" t="s">
        <v>37</v>
      </c>
      <c r="C19" s="99">
        <f t="shared" si="0"/>
        <v>1024745.6155199998</v>
      </c>
      <c r="D19" s="99">
        <v>439582.77267999994</v>
      </c>
      <c r="E19" s="99">
        <v>306172.16529999988</v>
      </c>
      <c r="F19" s="99">
        <f t="shared" si="2"/>
        <v>23363.572210000002</v>
      </c>
      <c r="G19" s="99">
        <v>23334.602210000001</v>
      </c>
      <c r="H19" s="138">
        <v>28.97</v>
      </c>
      <c r="I19" s="99">
        <f t="shared" si="3"/>
        <v>175554.98670999997</v>
      </c>
      <c r="J19" s="99">
        <v>4653.29</v>
      </c>
      <c r="K19" s="99">
        <v>82087.95057999999</v>
      </c>
      <c r="L19" s="99">
        <v>35667.474770000008</v>
      </c>
      <c r="M19" s="99">
        <v>0</v>
      </c>
      <c r="N19" s="99">
        <v>53146.271359999999</v>
      </c>
      <c r="O19" s="168">
        <v>76490.001679999972</v>
      </c>
      <c r="P19" s="99">
        <v>54893.82028</v>
      </c>
      <c r="Q19" s="99">
        <v>1961.6534699999997</v>
      </c>
      <c r="R19" s="99">
        <v>16342.580390000003</v>
      </c>
      <c r="S19" s="99">
        <v>3291.9475399999997</v>
      </c>
      <c r="T19" s="99">
        <v>0</v>
      </c>
      <c r="U19" s="138">
        <v>208.54778000000002</v>
      </c>
      <c r="V19" s="99">
        <v>3373.5691599999996</v>
      </c>
      <c r="W19" s="99"/>
      <c r="X19" s="99">
        <v>122515.19867000001</v>
      </c>
      <c r="Y19" s="99">
        <f t="shared" si="1"/>
        <v>1147260.8141899998</v>
      </c>
      <c r="AC19" s="167">
        <v>2720848.7551020407</v>
      </c>
    </row>
    <row r="20" spans="1:29" ht="15.75">
      <c r="A20" s="98"/>
      <c r="B20" s="97" t="s">
        <v>38</v>
      </c>
      <c r="C20" s="99">
        <f t="shared" si="0"/>
        <v>607665.0496899999</v>
      </c>
      <c r="D20" s="99">
        <v>259302.82362000001</v>
      </c>
      <c r="E20" s="99">
        <v>195634.45661999998</v>
      </c>
      <c r="F20" s="99">
        <f t="shared" si="2"/>
        <v>8799.7219999999998</v>
      </c>
      <c r="G20" s="99">
        <v>8799.7219999999998</v>
      </c>
      <c r="H20" s="138"/>
      <c r="I20" s="99">
        <f t="shared" si="3"/>
        <v>91665.444690000004</v>
      </c>
      <c r="J20" s="99">
        <v>2753.2988399999999</v>
      </c>
      <c r="K20" s="99">
        <v>28417.789650000006</v>
      </c>
      <c r="L20" s="99">
        <v>23503.740170000001</v>
      </c>
      <c r="M20" s="99">
        <v>0</v>
      </c>
      <c r="N20" s="99">
        <v>36990.616029999997</v>
      </c>
      <c r="O20" s="168">
        <v>51084.232779999998</v>
      </c>
      <c r="P20" s="99">
        <v>35198.565869999991</v>
      </c>
      <c r="Q20" s="99">
        <v>1571.9012300000002</v>
      </c>
      <c r="R20" s="99">
        <v>11055.288779999999</v>
      </c>
      <c r="S20" s="99">
        <v>3258.4769000000001</v>
      </c>
      <c r="T20" s="99">
        <v>0</v>
      </c>
      <c r="U20" s="138">
        <v>137.17779000000002</v>
      </c>
      <c r="V20" s="99">
        <v>1041.19219</v>
      </c>
      <c r="W20" s="99"/>
      <c r="X20" s="99">
        <v>59099.252579999993</v>
      </c>
      <c r="Y20" s="99">
        <f t="shared" si="1"/>
        <v>666764.30226999987</v>
      </c>
      <c r="AC20" s="167">
        <v>1987586</v>
      </c>
    </row>
    <row r="21" spans="1:29" ht="15.75">
      <c r="A21" s="98"/>
      <c r="B21" s="97" t="s">
        <v>39</v>
      </c>
      <c r="C21" s="99">
        <f t="shared" si="0"/>
        <v>872825.59441000014</v>
      </c>
      <c r="D21" s="99">
        <v>44244.898850000012</v>
      </c>
      <c r="E21" s="99">
        <v>497856.75671000005</v>
      </c>
      <c r="F21" s="99">
        <f t="shared" si="2"/>
        <v>25000.676919999998</v>
      </c>
      <c r="G21" s="99">
        <v>24337.556919999999</v>
      </c>
      <c r="H21" s="138">
        <v>663.12</v>
      </c>
      <c r="I21" s="99">
        <f t="shared" si="3"/>
        <v>222981.16598000002</v>
      </c>
      <c r="J21" s="99">
        <v>10439.43051</v>
      </c>
      <c r="K21" s="99">
        <v>114583.88484000001</v>
      </c>
      <c r="L21" s="99">
        <v>49701.81695</v>
      </c>
      <c r="M21" s="99">
        <v>0</v>
      </c>
      <c r="N21" s="99">
        <v>48256.03368</v>
      </c>
      <c r="O21" s="168">
        <v>76457.089249999975</v>
      </c>
      <c r="P21" s="99">
        <v>55513.125999999997</v>
      </c>
      <c r="Q21" s="99">
        <v>5068.1507100000008</v>
      </c>
      <c r="R21" s="99">
        <v>9163.313299999998</v>
      </c>
      <c r="S21" s="99">
        <v>6712.4992400000019</v>
      </c>
      <c r="T21" s="99">
        <v>0</v>
      </c>
      <c r="U21" s="138">
        <v>3253.2820299999998</v>
      </c>
      <c r="V21" s="99">
        <v>3031.7246700000001</v>
      </c>
      <c r="W21" s="99"/>
      <c r="X21" s="99">
        <v>103019.29771000001</v>
      </c>
      <c r="Y21" s="99">
        <f t="shared" si="1"/>
        <v>975844.89212000021</v>
      </c>
      <c r="AC21" s="167">
        <v>5304326</v>
      </c>
    </row>
    <row r="22" spans="1:29" ht="15.75">
      <c r="A22" s="98"/>
      <c r="B22" s="97" t="s">
        <v>40</v>
      </c>
      <c r="C22" s="99">
        <f t="shared" si="0"/>
        <v>1730405.8866900001</v>
      </c>
      <c r="D22" s="99">
        <v>389833.02880999993</v>
      </c>
      <c r="E22" s="99">
        <v>782933.97455000028</v>
      </c>
      <c r="F22" s="99">
        <f t="shared" si="2"/>
        <v>22128.66879</v>
      </c>
      <c r="G22" s="99">
        <v>22128.66879</v>
      </c>
      <c r="H22" s="138"/>
      <c r="I22" s="99">
        <f t="shared" si="3"/>
        <v>216071.15628</v>
      </c>
      <c r="J22" s="99">
        <v>10681.95608</v>
      </c>
      <c r="K22" s="99">
        <v>71851.14969999998</v>
      </c>
      <c r="L22" s="99">
        <v>71372.186200000026</v>
      </c>
      <c r="M22" s="99">
        <v>0</v>
      </c>
      <c r="N22" s="99">
        <v>62165.864300000001</v>
      </c>
      <c r="O22" s="168">
        <v>205316.71909</v>
      </c>
      <c r="P22" s="99">
        <v>177488.62083999996</v>
      </c>
      <c r="Q22" s="99">
        <v>7332.6598200000017</v>
      </c>
      <c r="R22" s="99">
        <v>10619.613609999999</v>
      </c>
      <c r="S22" s="99">
        <v>9875.824819999998</v>
      </c>
      <c r="T22" s="99">
        <v>0</v>
      </c>
      <c r="U22" s="138">
        <v>108940.34669999999</v>
      </c>
      <c r="V22" s="99">
        <v>5180.86247</v>
      </c>
      <c r="W22" s="99">
        <v>1.1299999999999999</v>
      </c>
      <c r="X22" s="99">
        <v>102557.55673</v>
      </c>
      <c r="Y22" s="99">
        <f t="shared" si="1"/>
        <v>1832963.4434200001</v>
      </c>
      <c r="AC22" s="167">
        <v>7781073</v>
      </c>
    </row>
    <row r="23" spans="1:29" ht="15.75">
      <c r="A23" s="98"/>
      <c r="B23" s="97" t="s">
        <v>41</v>
      </c>
      <c r="C23" s="99">
        <f t="shared" si="0"/>
        <v>508801.07853000006</v>
      </c>
      <c r="D23" s="99">
        <v>105141.48159999998</v>
      </c>
      <c r="E23" s="99">
        <v>204315.09796000007</v>
      </c>
      <c r="F23" s="99">
        <f t="shared" si="2"/>
        <v>18498.065299999998</v>
      </c>
      <c r="G23" s="99">
        <v>18029.2853</v>
      </c>
      <c r="H23" s="138">
        <v>468.78</v>
      </c>
      <c r="I23" s="99">
        <f t="shared" si="3"/>
        <v>121434.57231000002</v>
      </c>
      <c r="J23" s="99">
        <v>3901.6438600000001</v>
      </c>
      <c r="K23" s="99">
        <v>27175.838800000009</v>
      </c>
      <c r="L23" s="99">
        <v>24709.803189999999</v>
      </c>
      <c r="M23" s="99">
        <v>0</v>
      </c>
      <c r="N23" s="99">
        <v>65647.286460000003</v>
      </c>
      <c r="O23" s="168">
        <v>56166.046049999983</v>
      </c>
      <c r="P23" s="99">
        <v>38321.124770000009</v>
      </c>
      <c r="Q23" s="99">
        <v>1271.0567100000001</v>
      </c>
      <c r="R23" s="99">
        <v>13081.027389999999</v>
      </c>
      <c r="S23" s="99">
        <v>3492.83718</v>
      </c>
      <c r="T23" s="99">
        <v>0</v>
      </c>
      <c r="U23" s="138"/>
      <c r="V23" s="99">
        <v>3244.9353100000003</v>
      </c>
      <c r="W23" s="99">
        <v>0.88</v>
      </c>
      <c r="X23" s="99">
        <v>120288.60147000001</v>
      </c>
      <c r="Y23" s="99">
        <f t="shared" si="1"/>
        <v>629089.68000000005</v>
      </c>
      <c r="AC23" s="167">
        <v>928918</v>
      </c>
    </row>
    <row r="24" spans="1:29" ht="15.75">
      <c r="A24" s="98"/>
      <c r="B24" s="97" t="s">
        <v>42</v>
      </c>
      <c r="C24" s="99">
        <f t="shared" si="0"/>
        <v>259264.20610000001</v>
      </c>
      <c r="D24" s="99">
        <v>1514.76864</v>
      </c>
      <c r="E24" s="99">
        <v>121376.62942000004</v>
      </c>
      <c r="F24" s="99">
        <f t="shared" si="2"/>
        <v>16648.239689999999</v>
      </c>
      <c r="G24" s="99">
        <v>16648.239689999999</v>
      </c>
      <c r="H24" s="138"/>
      <c r="I24" s="99">
        <f t="shared" si="3"/>
        <v>54259.330239999996</v>
      </c>
      <c r="J24" s="99">
        <v>2568.3735799999999</v>
      </c>
      <c r="K24" s="99">
        <v>9247.4660100000001</v>
      </c>
      <c r="L24" s="99">
        <v>18499.863579999997</v>
      </c>
      <c r="M24" s="99">
        <v>0</v>
      </c>
      <c r="N24" s="99">
        <v>23943.627069999999</v>
      </c>
      <c r="O24" s="168">
        <v>64858.940699999992</v>
      </c>
      <c r="P24" s="99">
        <v>20651.867650000004</v>
      </c>
      <c r="Q24" s="99">
        <v>1176.0067800000002</v>
      </c>
      <c r="R24" s="99">
        <v>40233.494330000001</v>
      </c>
      <c r="S24" s="99">
        <v>2797.23515</v>
      </c>
      <c r="T24" s="99">
        <v>0.33679000000000003</v>
      </c>
      <c r="U24" s="138">
        <v>0.01</v>
      </c>
      <c r="V24" s="99">
        <v>606.28741000000002</v>
      </c>
      <c r="W24" s="99"/>
      <c r="X24" s="99">
        <v>61311.225860000006</v>
      </c>
      <c r="Y24" s="99">
        <f t="shared" si="1"/>
        <v>320575.43196000002</v>
      </c>
      <c r="AC24" s="167">
        <v>444250</v>
      </c>
    </row>
    <row r="25" spans="1:29" ht="15.75">
      <c r="A25" s="98"/>
      <c r="B25" s="97" t="s">
        <v>43</v>
      </c>
      <c r="C25" s="99">
        <f t="shared" si="0"/>
        <v>546049.06709000003</v>
      </c>
      <c r="D25" s="99">
        <v>58571.697719999996</v>
      </c>
      <c r="E25" s="99">
        <v>305522.81332999992</v>
      </c>
      <c r="F25" s="99">
        <f t="shared" si="2"/>
        <v>14367.715480000001</v>
      </c>
      <c r="G25" s="99">
        <v>14367.715480000001</v>
      </c>
      <c r="H25" s="138"/>
      <c r="I25" s="99">
        <f t="shared" si="3"/>
        <v>97457.630860000005</v>
      </c>
      <c r="J25" s="99">
        <v>6003.1628799999999</v>
      </c>
      <c r="K25" s="99">
        <v>37118.098700000002</v>
      </c>
      <c r="L25" s="99">
        <v>24487.344439999997</v>
      </c>
      <c r="M25" s="99">
        <v>0</v>
      </c>
      <c r="N25" s="99">
        <v>29849.024839999998</v>
      </c>
      <c r="O25" s="168">
        <v>66902.525519999981</v>
      </c>
      <c r="P25" s="99">
        <v>48667.838329999999</v>
      </c>
      <c r="Q25" s="99">
        <v>2814.4842600000002</v>
      </c>
      <c r="R25" s="99">
        <v>12785.02507</v>
      </c>
      <c r="S25" s="99">
        <v>2635.1778600000002</v>
      </c>
      <c r="T25" s="99">
        <v>0</v>
      </c>
      <c r="U25" s="138">
        <v>562.37099999999998</v>
      </c>
      <c r="V25" s="99">
        <v>2664.3131799999996</v>
      </c>
      <c r="W25" s="99"/>
      <c r="X25" s="99">
        <v>136368.91335999998</v>
      </c>
      <c r="Y25" s="99">
        <f t="shared" si="1"/>
        <v>682417.98045000003</v>
      </c>
      <c r="AC25" s="167">
        <v>3076322</v>
      </c>
    </row>
    <row r="26" spans="1:29" ht="15.75">
      <c r="A26" s="98"/>
      <c r="B26" s="97" t="s">
        <v>44</v>
      </c>
      <c r="C26" s="99">
        <f t="shared" si="0"/>
        <v>633052.87275999994</v>
      </c>
      <c r="D26" s="99">
        <v>125267.66402000001</v>
      </c>
      <c r="E26" s="99">
        <v>211009.75978999995</v>
      </c>
      <c r="F26" s="99">
        <f t="shared" si="2"/>
        <v>17802.430789999999</v>
      </c>
      <c r="G26" s="99">
        <v>17802.430789999999</v>
      </c>
      <c r="H26" s="138"/>
      <c r="I26" s="99">
        <f t="shared" si="3"/>
        <v>238758.48611999996</v>
      </c>
      <c r="J26" s="99">
        <v>4714.0369700000001</v>
      </c>
      <c r="K26" s="99">
        <v>179097.55578</v>
      </c>
      <c r="L26" s="99">
        <v>24320.361349999999</v>
      </c>
      <c r="M26" s="99">
        <v>0</v>
      </c>
      <c r="N26" s="99">
        <v>30626.532019999999</v>
      </c>
      <c r="O26" s="168">
        <v>31583.795549999995</v>
      </c>
      <c r="P26" s="99">
        <v>25074.313180000005</v>
      </c>
      <c r="Q26" s="99">
        <v>1189.0905299999999</v>
      </c>
      <c r="R26" s="99">
        <v>2839.1142799999998</v>
      </c>
      <c r="S26" s="99">
        <v>2481.27756</v>
      </c>
      <c r="T26" s="99">
        <v>0</v>
      </c>
      <c r="U26" s="138">
        <v>7428.6978599999993</v>
      </c>
      <c r="V26" s="99">
        <v>1202.9186299999999</v>
      </c>
      <c r="W26" s="99">
        <v>-0.88</v>
      </c>
      <c r="X26" s="99">
        <v>52819.308299999997</v>
      </c>
      <c r="Y26" s="99">
        <f t="shared" si="1"/>
        <v>685872.18105999997</v>
      </c>
      <c r="AC26" s="167">
        <v>2321969.4</v>
      </c>
    </row>
    <row r="27" spans="1:29" ht="15.75">
      <c r="A27" s="98"/>
      <c r="B27" s="97" t="s">
        <v>45</v>
      </c>
      <c r="C27" s="99">
        <f t="shared" si="0"/>
        <v>3626371.8523300011</v>
      </c>
      <c r="D27" s="99">
        <v>1120735.2345999994</v>
      </c>
      <c r="E27" s="99">
        <v>1533207.3550400015</v>
      </c>
      <c r="F27" s="99">
        <f t="shared" si="2"/>
        <v>30919.85901</v>
      </c>
      <c r="G27" s="99">
        <v>30928.399010000001</v>
      </c>
      <c r="H27" s="138">
        <v>-8.5399999999999991</v>
      </c>
      <c r="I27" s="99">
        <f t="shared" si="3"/>
        <v>686361.30331999995</v>
      </c>
      <c r="J27" s="99">
        <v>19241.579320000001</v>
      </c>
      <c r="K27" s="99">
        <v>366047.84633000003</v>
      </c>
      <c r="L27" s="99">
        <v>77394.527599999987</v>
      </c>
      <c r="M27" s="99">
        <v>0</v>
      </c>
      <c r="N27" s="99">
        <v>223677.35006999999</v>
      </c>
      <c r="O27" s="168">
        <v>246289.74887000001</v>
      </c>
      <c r="P27" s="99">
        <v>229321.86057000008</v>
      </c>
      <c r="Q27" s="99">
        <v>8431.6217900000029</v>
      </c>
      <c r="R27" s="99">
        <v>3625.0196999999998</v>
      </c>
      <c r="S27" s="99">
        <v>4910.7366700000002</v>
      </c>
      <c r="T27" s="99">
        <v>0.51014000000000004</v>
      </c>
      <c r="U27" s="138">
        <v>4055.9230200000002</v>
      </c>
      <c r="V27" s="99">
        <v>4832.9084699999994</v>
      </c>
      <c r="W27" s="99">
        <v>-30.48</v>
      </c>
      <c r="X27" s="99">
        <v>179657.28129000001</v>
      </c>
      <c r="Y27" s="99">
        <f t="shared" si="1"/>
        <v>3806029.1336200009</v>
      </c>
      <c r="AC27" s="167">
        <v>8393542</v>
      </c>
    </row>
    <row r="28" spans="1:29" ht="15.75">
      <c r="A28" s="98"/>
      <c r="B28" s="97" t="s">
        <v>46</v>
      </c>
      <c r="C28" s="99">
        <f t="shared" si="0"/>
        <v>158132.43792</v>
      </c>
      <c r="D28" s="99">
        <v>1814.3712500000001</v>
      </c>
      <c r="E28" s="99">
        <v>87957.586259999982</v>
      </c>
      <c r="F28" s="99">
        <f t="shared" si="2"/>
        <v>10069.343769999999</v>
      </c>
      <c r="G28" s="99">
        <v>10069.343769999999</v>
      </c>
      <c r="H28" s="138"/>
      <c r="I28" s="99">
        <f t="shared" si="3"/>
        <v>43166.634829999995</v>
      </c>
      <c r="J28" s="99">
        <v>1610.1761799999999</v>
      </c>
      <c r="K28" s="99">
        <v>8609.343219999997</v>
      </c>
      <c r="L28" s="99">
        <v>13167.386849999999</v>
      </c>
      <c r="M28" s="99">
        <v>0</v>
      </c>
      <c r="N28" s="99">
        <v>19779.728579999999</v>
      </c>
      <c r="O28" s="168">
        <v>14575.623949999999</v>
      </c>
      <c r="P28" s="99">
        <v>10778.41368</v>
      </c>
      <c r="Q28" s="99">
        <v>420.57573999999994</v>
      </c>
      <c r="R28" s="99">
        <v>1648.60905</v>
      </c>
      <c r="S28" s="99">
        <v>1728.0254799999998</v>
      </c>
      <c r="T28" s="99">
        <v>0</v>
      </c>
      <c r="U28" s="138"/>
      <c r="V28" s="99">
        <v>548.87785999999994</v>
      </c>
      <c r="W28" s="99"/>
      <c r="X28" s="99">
        <v>45739.823790000002</v>
      </c>
      <c r="Y28" s="99">
        <f t="shared" si="1"/>
        <v>203872.26170999999</v>
      </c>
      <c r="AC28" s="167">
        <v>612738.69999999995</v>
      </c>
    </row>
    <row r="29" spans="1:29" ht="15.75">
      <c r="A29" s="98"/>
      <c r="B29" s="97" t="s">
        <v>47</v>
      </c>
      <c r="C29" s="99">
        <f t="shared" si="0"/>
        <v>6329366.8379800022</v>
      </c>
      <c r="D29" s="99">
        <v>4397590.1422900036</v>
      </c>
      <c r="E29" s="99">
        <v>1229978.4279899988</v>
      </c>
      <c r="F29" s="99">
        <f t="shared" si="2"/>
        <v>40689.017310000003</v>
      </c>
      <c r="G29" s="99">
        <v>37590.877310000003</v>
      </c>
      <c r="H29" s="138">
        <v>3098.14</v>
      </c>
      <c r="I29" s="99">
        <f t="shared" si="3"/>
        <v>409078.08950999996</v>
      </c>
      <c r="J29" s="99">
        <v>19250.510470000001</v>
      </c>
      <c r="K29" s="99">
        <v>112425.99374999998</v>
      </c>
      <c r="L29" s="99">
        <v>105771.14390999998</v>
      </c>
      <c r="M29" s="99">
        <v>0</v>
      </c>
      <c r="N29" s="99">
        <v>171630.44138</v>
      </c>
      <c r="O29" s="168">
        <v>242670.08262999999</v>
      </c>
      <c r="P29" s="99">
        <v>188602.61427000002</v>
      </c>
      <c r="Q29" s="99">
        <v>10293.201869999994</v>
      </c>
      <c r="R29" s="99">
        <v>27295.668720000001</v>
      </c>
      <c r="S29" s="99">
        <v>16478.59777</v>
      </c>
      <c r="T29" s="99">
        <v>0</v>
      </c>
      <c r="U29" s="138">
        <v>1859.14</v>
      </c>
      <c r="V29" s="99">
        <v>7501.9382500000002</v>
      </c>
      <c r="W29" s="99"/>
      <c r="X29" s="99">
        <v>165818.52802</v>
      </c>
      <c r="Y29" s="99">
        <f t="shared" si="1"/>
        <v>6495185.3660000023</v>
      </c>
      <c r="AC29" s="167">
        <v>14112900.89992</v>
      </c>
    </row>
    <row r="30" spans="1:29" ht="15.75">
      <c r="A30" s="98"/>
      <c r="B30" s="97" t="s">
        <v>48</v>
      </c>
      <c r="C30" s="99">
        <f t="shared" si="0"/>
        <v>1717130.0034600012</v>
      </c>
      <c r="D30" s="99">
        <v>320385.94942000014</v>
      </c>
      <c r="E30" s="99">
        <v>738117.51081000105</v>
      </c>
      <c r="F30" s="99">
        <f t="shared" si="2"/>
        <v>33261.35961</v>
      </c>
      <c r="G30" s="99">
        <v>33006.339610000003</v>
      </c>
      <c r="H30" s="138">
        <v>255.02</v>
      </c>
      <c r="I30" s="99">
        <f t="shared" si="3"/>
        <v>445863.86076000001</v>
      </c>
      <c r="J30" s="99">
        <v>12256.8722</v>
      </c>
      <c r="K30" s="99">
        <v>233284.20112999997</v>
      </c>
      <c r="L30" s="99">
        <v>88009.12599</v>
      </c>
      <c r="M30" s="99">
        <v>91</v>
      </c>
      <c r="N30" s="99">
        <v>112222.66144</v>
      </c>
      <c r="O30" s="168">
        <v>172916.12449999986</v>
      </c>
      <c r="P30" s="99">
        <v>156646.72144999998</v>
      </c>
      <c r="Q30" s="99">
        <v>4942.7318599999999</v>
      </c>
      <c r="R30" s="99">
        <v>4612.3353899999993</v>
      </c>
      <c r="S30" s="99">
        <v>6714.3357999999989</v>
      </c>
      <c r="T30" s="99">
        <v>0</v>
      </c>
      <c r="U30" s="138">
        <v>36.76</v>
      </c>
      <c r="V30" s="99">
        <v>6547.6983600000003</v>
      </c>
      <c r="W30" s="99">
        <v>0.74</v>
      </c>
      <c r="X30" s="99">
        <v>231703.46321000002</v>
      </c>
      <c r="Y30" s="99">
        <f t="shared" si="1"/>
        <v>1948833.4666700012</v>
      </c>
      <c r="AC30" s="167">
        <v>3445076</v>
      </c>
    </row>
    <row r="31" spans="1:29" ht="15.75">
      <c r="A31" s="98"/>
      <c r="B31" s="97" t="s">
        <v>49</v>
      </c>
      <c r="C31" s="99">
        <f t="shared" si="0"/>
        <v>751415.50484000018</v>
      </c>
      <c r="D31" s="99">
        <v>4179.4737899999991</v>
      </c>
      <c r="E31" s="99">
        <v>339464.47135000001</v>
      </c>
      <c r="F31" s="99">
        <f t="shared" si="2"/>
        <v>28448.87011</v>
      </c>
      <c r="G31" s="99">
        <v>28448.87011</v>
      </c>
      <c r="H31" s="138"/>
      <c r="I31" s="99">
        <f t="shared" si="3"/>
        <v>293082.69455000001</v>
      </c>
      <c r="J31" s="99">
        <v>6721.55429</v>
      </c>
      <c r="K31" s="99">
        <v>189630.70861</v>
      </c>
      <c r="L31" s="99">
        <v>38083.457519999996</v>
      </c>
      <c r="M31" s="99">
        <v>0</v>
      </c>
      <c r="N31" s="99">
        <v>58646.974130000002</v>
      </c>
      <c r="O31" s="168">
        <v>82839.883029999983</v>
      </c>
      <c r="P31" s="99">
        <v>44334.479380000012</v>
      </c>
      <c r="Q31" s="99">
        <v>2207.4950599999993</v>
      </c>
      <c r="R31" s="99">
        <v>32373.307160000004</v>
      </c>
      <c r="S31" s="99">
        <v>3925.3045899999993</v>
      </c>
      <c r="T31" s="99">
        <v>-0.70316000000000001</v>
      </c>
      <c r="U31" s="138"/>
      <c r="V31" s="99">
        <v>3400.1120099999998</v>
      </c>
      <c r="W31" s="99"/>
      <c r="X31" s="99">
        <v>103919.57101000001</v>
      </c>
      <c r="Y31" s="99">
        <f t="shared" si="1"/>
        <v>855335.07585000014</v>
      </c>
      <c r="AC31" s="167">
        <v>1461424</v>
      </c>
    </row>
    <row r="32" spans="1:29" ht="15.75">
      <c r="A32" s="98"/>
      <c r="B32" s="97" t="s">
        <v>50</v>
      </c>
      <c r="C32" s="99">
        <f t="shared" si="0"/>
        <v>272790.34625000006</v>
      </c>
      <c r="D32" s="99">
        <v>21320.199110000005</v>
      </c>
      <c r="E32" s="99">
        <v>150415.6359900001</v>
      </c>
      <c r="F32" s="99">
        <f t="shared" si="2"/>
        <v>12863.28332</v>
      </c>
      <c r="G32" s="99">
        <v>12863.28332</v>
      </c>
      <c r="H32" s="138"/>
      <c r="I32" s="99">
        <f t="shared" si="3"/>
        <v>63893.873709999993</v>
      </c>
      <c r="J32" s="99">
        <v>1553.72406</v>
      </c>
      <c r="K32" s="99">
        <v>23608.458399999996</v>
      </c>
      <c r="L32" s="99">
        <v>17352.975269999995</v>
      </c>
      <c r="M32" s="99">
        <v>0</v>
      </c>
      <c r="N32" s="99">
        <v>21378.715980000001</v>
      </c>
      <c r="O32" s="168">
        <v>23443.702819999995</v>
      </c>
      <c r="P32" s="99">
        <v>13982.395109999999</v>
      </c>
      <c r="Q32" s="99">
        <v>1025.97964</v>
      </c>
      <c r="R32" s="99">
        <v>6283.2741300000007</v>
      </c>
      <c r="S32" s="99">
        <v>2152.0539399999998</v>
      </c>
      <c r="T32" s="99">
        <v>0</v>
      </c>
      <c r="U32" s="138"/>
      <c r="V32" s="99">
        <v>853.79130000000009</v>
      </c>
      <c r="W32" s="99">
        <v>-0.14000000000000001</v>
      </c>
      <c r="X32" s="99">
        <v>104397.19092999998</v>
      </c>
      <c r="Y32" s="99">
        <f t="shared" si="1"/>
        <v>377187.53718000004</v>
      </c>
      <c r="AC32" s="167">
        <v>764180</v>
      </c>
    </row>
    <row r="33" spans="1:29" ht="15.75">
      <c r="A33" s="98"/>
      <c r="B33" s="97" t="s">
        <v>51</v>
      </c>
      <c r="C33" s="99">
        <f t="shared" si="0"/>
        <v>760075.99484000006</v>
      </c>
      <c r="D33" s="99">
        <v>198020.23907000001</v>
      </c>
      <c r="E33" s="99">
        <v>293837.12125000003</v>
      </c>
      <c r="F33" s="99">
        <f t="shared" si="2"/>
        <v>25175.21701</v>
      </c>
      <c r="G33" s="99">
        <v>25049.977009999999</v>
      </c>
      <c r="H33" s="138">
        <v>125.24</v>
      </c>
      <c r="I33" s="99">
        <f t="shared" si="3"/>
        <v>123314.45719</v>
      </c>
      <c r="J33" s="99">
        <v>3155.5295799999999</v>
      </c>
      <c r="K33" s="99">
        <v>30598.94353</v>
      </c>
      <c r="L33" s="99">
        <v>41605.302770000002</v>
      </c>
      <c r="M33" s="99">
        <v>0</v>
      </c>
      <c r="N33" s="99">
        <v>47954.68131</v>
      </c>
      <c r="O33" s="168">
        <v>67802.68667000001</v>
      </c>
      <c r="P33" s="99">
        <v>57057.375169999999</v>
      </c>
      <c r="Q33" s="99">
        <v>1571.9297100000003</v>
      </c>
      <c r="R33" s="99">
        <v>6440.0803999999998</v>
      </c>
      <c r="S33" s="99">
        <v>2733.3013899999996</v>
      </c>
      <c r="T33" s="99">
        <v>0</v>
      </c>
      <c r="U33" s="138">
        <v>48629.4</v>
      </c>
      <c r="V33" s="99">
        <v>3248.9036500000002</v>
      </c>
      <c r="W33" s="99">
        <v>47.97</v>
      </c>
      <c r="X33" s="99">
        <v>72909.157250000004</v>
      </c>
      <c r="Y33" s="99">
        <f t="shared" si="1"/>
        <v>832985.15209000011</v>
      </c>
      <c r="AC33" s="167">
        <v>1522997.6</v>
      </c>
    </row>
    <row r="34" spans="1:29" ht="15.75">
      <c r="A34" s="98"/>
      <c r="B34" s="97" t="s">
        <v>52</v>
      </c>
      <c r="C34" s="99">
        <f t="shared" si="0"/>
        <v>499330.42917999998</v>
      </c>
      <c r="D34" s="99">
        <v>96977.112049999996</v>
      </c>
      <c r="E34" s="99">
        <v>219071.28463000001</v>
      </c>
      <c r="F34" s="99">
        <f t="shared" si="2"/>
        <v>16516.897250000002</v>
      </c>
      <c r="G34" s="99">
        <v>16516.897250000002</v>
      </c>
      <c r="H34" s="138"/>
      <c r="I34" s="99">
        <f t="shared" si="3"/>
        <v>119811.89702999999</v>
      </c>
      <c r="J34" s="99">
        <v>4044.8357700000001</v>
      </c>
      <c r="K34" s="99">
        <v>42908.207469999994</v>
      </c>
      <c r="L34" s="99">
        <v>21971.013779999997</v>
      </c>
      <c r="M34" s="99">
        <v>0</v>
      </c>
      <c r="N34" s="99">
        <v>50887.84001</v>
      </c>
      <c r="O34" s="168">
        <v>45074.775179999997</v>
      </c>
      <c r="P34" s="99">
        <v>21303.421520000004</v>
      </c>
      <c r="Q34" s="99">
        <v>2410.6723099999999</v>
      </c>
      <c r="R34" s="99">
        <v>18171.932680000002</v>
      </c>
      <c r="S34" s="99">
        <v>3188.76053</v>
      </c>
      <c r="T34" s="99">
        <v>-1.185999999999976E-2</v>
      </c>
      <c r="U34" s="138">
        <v>0.01</v>
      </c>
      <c r="V34" s="99">
        <v>1878.5330399999998</v>
      </c>
      <c r="W34" s="99">
        <v>-0.08</v>
      </c>
      <c r="X34" s="99">
        <v>104092.46919</v>
      </c>
      <c r="Y34" s="99">
        <f t="shared" si="1"/>
        <v>603422.89836999995</v>
      </c>
      <c r="AC34" s="167">
        <v>1522086</v>
      </c>
    </row>
    <row r="35" spans="1:29" ht="15.75">
      <c r="A35" s="98"/>
      <c r="B35" s="97" t="s">
        <v>137</v>
      </c>
      <c r="C35" s="99">
        <f t="shared" si="0"/>
        <v>2238160.3212600001</v>
      </c>
      <c r="D35" s="99">
        <v>613585.51694999961</v>
      </c>
      <c r="E35" s="99">
        <v>1002023.7497200002</v>
      </c>
      <c r="F35" s="99">
        <f t="shared" si="2"/>
        <v>14640.593350000001</v>
      </c>
      <c r="G35" s="99">
        <v>14347.81335</v>
      </c>
      <c r="H35" s="138">
        <v>292.77999999999997</v>
      </c>
      <c r="I35" s="99">
        <f t="shared" si="3"/>
        <v>286948.14081999997</v>
      </c>
      <c r="J35" s="99">
        <v>19551.097040000001</v>
      </c>
      <c r="K35" s="99">
        <v>80803.862420000019</v>
      </c>
      <c r="L35" s="99">
        <v>81836.392050000009</v>
      </c>
      <c r="M35" s="99">
        <v>168</v>
      </c>
      <c r="N35" s="99">
        <v>104588.78930999999</v>
      </c>
      <c r="O35" s="168">
        <v>310830.40479</v>
      </c>
      <c r="P35" s="99">
        <v>244956.37331000005</v>
      </c>
      <c r="Q35" s="99">
        <v>11774.609689999999</v>
      </c>
      <c r="R35" s="99">
        <v>37108.039659999995</v>
      </c>
      <c r="S35" s="99">
        <v>16985.261730000002</v>
      </c>
      <c r="T35" s="99">
        <v>6.1204000000000001</v>
      </c>
      <c r="U35" s="138">
        <v>2263.48</v>
      </c>
      <c r="V35" s="99">
        <v>7868.4656300000006</v>
      </c>
      <c r="W35" s="99">
        <v>-0.03</v>
      </c>
      <c r="X35" s="99">
        <v>253738.99181000001</v>
      </c>
      <c r="Y35" s="99">
        <f t="shared" si="1"/>
        <v>2491899.3130700001</v>
      </c>
      <c r="AC35" s="167">
        <v>5108764.3</v>
      </c>
    </row>
    <row r="36" spans="1:29" ht="15.75">
      <c r="A36" s="98"/>
      <c r="B36" s="97" t="s">
        <v>53</v>
      </c>
      <c r="C36" s="99">
        <f t="shared" si="0"/>
        <v>11293322.586060002</v>
      </c>
      <c r="D36" s="99">
        <v>6245398.3101200005</v>
      </c>
      <c r="E36" s="99">
        <v>1289456.2428199993</v>
      </c>
      <c r="F36" s="99">
        <f t="shared" si="2"/>
        <v>47812.980230000001</v>
      </c>
      <c r="G36" s="99">
        <v>8119.1502300000002</v>
      </c>
      <c r="H36" s="138">
        <v>39693.83</v>
      </c>
      <c r="I36" s="99">
        <f t="shared" si="3"/>
        <v>3651835.0216299999</v>
      </c>
      <c r="J36" s="99">
        <v>14608.787630000001</v>
      </c>
      <c r="K36" s="99">
        <v>3500094.8749599997</v>
      </c>
      <c r="L36" s="99">
        <v>60070.36335</v>
      </c>
      <c r="M36" s="99">
        <v>0</v>
      </c>
      <c r="N36" s="99">
        <v>77060.995689999996</v>
      </c>
      <c r="O36" s="168">
        <v>56655.025009999998</v>
      </c>
      <c r="P36" s="99">
        <v>47138.967389999991</v>
      </c>
      <c r="Q36" s="99">
        <v>4327.2367899999999</v>
      </c>
      <c r="R36" s="99">
        <v>687.29907000000003</v>
      </c>
      <c r="S36" s="99">
        <v>4494.7717599999996</v>
      </c>
      <c r="T36" s="99">
        <v>6.7500000000000018</v>
      </c>
      <c r="U36" s="138"/>
      <c r="V36" s="99">
        <v>2164.86625</v>
      </c>
      <c r="W36" s="99">
        <v>0.14000000000000001</v>
      </c>
      <c r="X36" s="99">
        <v>120415.08403</v>
      </c>
      <c r="Y36" s="99">
        <f t="shared" si="1"/>
        <v>11413737.670090003</v>
      </c>
      <c r="AC36" s="167">
        <v>46718294.5</v>
      </c>
    </row>
    <row r="37" spans="1:29" ht="15.75">
      <c r="A37" s="98"/>
      <c r="B37" s="97" t="s">
        <v>54</v>
      </c>
      <c r="C37" s="99">
        <f t="shared" si="0"/>
        <v>69756762.569800019</v>
      </c>
      <c r="D37" s="99">
        <v>21476651.892760038</v>
      </c>
      <c r="E37" s="99">
        <v>29731690.02599996</v>
      </c>
      <c r="F37" s="99">
        <f t="shared" si="2"/>
        <v>2508976.3750300002</v>
      </c>
      <c r="G37" s="99">
        <v>57884.775029999997</v>
      </c>
      <c r="H37" s="138">
        <v>2451091.6</v>
      </c>
      <c r="I37" s="99">
        <f t="shared" si="3"/>
        <v>8169452.2871799972</v>
      </c>
      <c r="J37" s="99">
        <v>430861.12252999999</v>
      </c>
      <c r="K37" s="99">
        <v>4583906.2716699969</v>
      </c>
      <c r="L37" s="99">
        <v>1691508.3161600002</v>
      </c>
      <c r="M37" s="99">
        <v>4103.25</v>
      </c>
      <c r="N37" s="99">
        <v>1459073.3268200001</v>
      </c>
      <c r="O37" s="168">
        <v>7657045.3799900142</v>
      </c>
      <c r="P37" s="99">
        <v>7210762.3224400086</v>
      </c>
      <c r="Q37" s="99">
        <v>164341.01185000001</v>
      </c>
      <c r="R37" s="99">
        <v>21833.615589999998</v>
      </c>
      <c r="S37" s="99">
        <v>260015.46368000004</v>
      </c>
      <c r="T37" s="99">
        <v>92.966430000000031</v>
      </c>
      <c r="U37" s="138">
        <v>39175.74</v>
      </c>
      <c r="V37" s="99">
        <v>173707.02884000001</v>
      </c>
      <c r="W37" s="99">
        <v>63.84</v>
      </c>
      <c r="X37" s="99">
        <v>1547576.4667200001</v>
      </c>
      <c r="Y37" s="99">
        <f t="shared" si="1"/>
        <v>71304339.036520019</v>
      </c>
      <c r="AC37" s="167">
        <v>181490261.53726897</v>
      </c>
    </row>
    <row r="38" spans="1:29" ht="15.75">
      <c r="A38" s="98"/>
      <c r="B38" s="100" t="s">
        <v>55</v>
      </c>
      <c r="C38" s="126">
        <f t="shared" ref="C38:Y38" si="4">SUM(C4:C37)</f>
        <v>120154798.78667003</v>
      </c>
      <c r="D38" s="126">
        <f t="shared" si="4"/>
        <v>39157454.240620039</v>
      </c>
      <c r="E38" s="126">
        <f t="shared" si="4"/>
        <v>46510667.704679959</v>
      </c>
      <c r="F38" s="126">
        <f t="shared" si="4"/>
        <v>4271278.9013700001</v>
      </c>
      <c r="G38" s="126">
        <f t="shared" si="4"/>
        <v>822741.48137000029</v>
      </c>
      <c r="H38" s="139">
        <f t="shared" si="4"/>
        <v>3448537.42</v>
      </c>
      <c r="I38" s="126">
        <f t="shared" si="4"/>
        <v>18761732.329289995</v>
      </c>
      <c r="J38" s="126">
        <f t="shared" si="4"/>
        <v>710263.87828000006</v>
      </c>
      <c r="K38" s="126">
        <f t="shared" si="4"/>
        <v>11169958.089979997</v>
      </c>
      <c r="L38" s="126">
        <f t="shared" si="4"/>
        <v>3246661.7930300003</v>
      </c>
      <c r="M38" s="126">
        <f t="shared" si="4"/>
        <v>4449.7299999999996</v>
      </c>
      <c r="N38" s="126">
        <f t="shared" si="4"/>
        <v>3630398.838</v>
      </c>
      <c r="O38" s="169">
        <f t="shared" si="4"/>
        <v>10909980.368300013</v>
      </c>
      <c r="P38" s="126">
        <f t="shared" si="4"/>
        <v>9586795.9110800084</v>
      </c>
      <c r="Q38" s="126">
        <f t="shared" si="4"/>
        <v>288166.37231999997</v>
      </c>
      <c r="R38" s="126">
        <f t="shared" si="4"/>
        <v>584384.17437999998</v>
      </c>
      <c r="S38" s="126">
        <f t="shared" si="4"/>
        <v>450523.31578000006</v>
      </c>
      <c r="T38" s="126">
        <f t="shared" si="4"/>
        <v>110.59474000000003</v>
      </c>
      <c r="U38" s="139">
        <f t="shared" si="4"/>
        <v>257226.93530000001</v>
      </c>
      <c r="V38" s="126">
        <f t="shared" si="4"/>
        <v>286346.47711000004</v>
      </c>
      <c r="W38" s="126">
        <f t="shared" si="4"/>
        <v>111.83</v>
      </c>
      <c r="X38" s="126">
        <f t="shared" si="4"/>
        <v>6117589.49541</v>
      </c>
      <c r="Y38" s="126">
        <f t="shared" si="4"/>
        <v>126272388.28208002</v>
      </c>
      <c r="Z38" s="118"/>
      <c r="AB38" s="170"/>
      <c r="AC38" s="167">
        <v>331650753.42749119</v>
      </c>
    </row>
    <row r="40" spans="1:29" s="101" customFormat="1">
      <c r="B40" s="119"/>
      <c r="O40" s="171"/>
      <c r="U40" s="140"/>
      <c r="AB40" s="167"/>
      <c r="AC40" s="16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44"/>
  <sheetViews>
    <sheetView zoomScale="90" workbookViewId="0">
      <pane xSplit="2" ySplit="9" topLeftCell="C31" activePane="bottomRight" state="frozen"/>
      <selection pane="topRight" activeCell="C1" sqref="C1"/>
      <selection pane="bottomLeft" activeCell="A12" sqref="A12"/>
      <selection pane="bottomRight" activeCell="C7" sqref="C7:C9"/>
    </sheetView>
  </sheetViews>
  <sheetFormatPr defaultColWidth="9.140625" defaultRowHeight="12.75"/>
  <cols>
    <col min="1" max="1" width="4.85546875" style="37" customWidth="1"/>
    <col min="2" max="2" width="20" style="37" customWidth="1"/>
    <col min="3" max="3" width="18" style="39" customWidth="1"/>
    <col min="4" max="4" width="13.42578125" style="39" customWidth="1"/>
    <col min="5" max="5" width="17" style="39" customWidth="1"/>
    <col min="6" max="6" width="13.28515625" style="39" customWidth="1"/>
    <col min="7" max="7" width="16.42578125" style="39" customWidth="1"/>
    <col min="8" max="8" width="14.5703125" style="39" customWidth="1"/>
    <col min="9" max="9" width="16.28515625" style="39" customWidth="1"/>
    <col min="10" max="10" width="13.85546875" style="39" customWidth="1"/>
    <col min="11" max="11" width="16.42578125" style="39" customWidth="1"/>
    <col min="12" max="12" width="13.28515625" style="39" customWidth="1"/>
    <col min="13" max="13" width="9.140625" style="37"/>
    <col min="14" max="14" width="7.42578125" style="37" customWidth="1"/>
    <col min="15" max="16384" width="9.140625" style="37"/>
  </cols>
  <sheetData>
    <row r="1" spans="1:13">
      <c r="A1" s="225" t="s">
        <v>140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</row>
    <row r="2" spans="1:13">
      <c r="A2" s="225" t="s">
        <v>141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13">
      <c r="A3" s="226" t="s">
        <v>233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</row>
    <row r="4" spans="1:13">
      <c r="B4" s="102" t="s">
        <v>234</v>
      </c>
      <c r="C4" s="111" t="s">
        <v>153</v>
      </c>
    </row>
    <row r="5" spans="1:13" ht="12.75" customHeight="1">
      <c r="A5" s="227" t="s">
        <v>142</v>
      </c>
      <c r="B5" s="227" t="s">
        <v>70</v>
      </c>
      <c r="C5" s="232" t="s">
        <v>143</v>
      </c>
      <c r="D5" s="232"/>
      <c r="E5" s="232"/>
      <c r="F5" s="232"/>
      <c r="G5" s="232"/>
      <c r="H5" s="232"/>
      <c r="I5" s="232"/>
      <c r="J5" s="232"/>
      <c r="K5" s="232"/>
      <c r="L5" s="232"/>
    </row>
    <row r="6" spans="1:13" ht="25.5" customHeight="1">
      <c r="A6" s="228"/>
      <c r="B6" s="228"/>
      <c r="C6" s="231" t="s">
        <v>235</v>
      </c>
      <c r="D6" s="231"/>
      <c r="E6" s="233" t="s">
        <v>232</v>
      </c>
      <c r="F6" s="233"/>
      <c r="G6" s="234" t="s">
        <v>156</v>
      </c>
      <c r="H6" s="235"/>
      <c r="I6" s="234" t="s">
        <v>182</v>
      </c>
      <c r="J6" s="235"/>
      <c r="K6" s="233" t="s">
        <v>184</v>
      </c>
      <c r="L6" s="233"/>
    </row>
    <row r="7" spans="1:13" ht="12.75" customHeight="1">
      <c r="A7" s="228"/>
      <c r="B7" s="228"/>
      <c r="C7" s="236" t="s">
        <v>71</v>
      </c>
      <c r="D7" s="236" t="s">
        <v>144</v>
      </c>
      <c r="E7" s="230" t="s">
        <v>71</v>
      </c>
      <c r="F7" s="230" t="s">
        <v>144</v>
      </c>
      <c r="G7" s="230" t="s">
        <v>71</v>
      </c>
      <c r="H7" s="230" t="s">
        <v>144</v>
      </c>
      <c r="I7" s="230" t="s">
        <v>71</v>
      </c>
      <c r="J7" s="230" t="s">
        <v>144</v>
      </c>
      <c r="K7" s="230" t="s">
        <v>71</v>
      </c>
      <c r="L7" s="230" t="s">
        <v>144</v>
      </c>
    </row>
    <row r="8" spans="1:13" ht="17.25" customHeight="1">
      <c r="A8" s="228"/>
      <c r="B8" s="228"/>
      <c r="C8" s="236"/>
      <c r="D8" s="236"/>
      <c r="E8" s="230"/>
      <c r="F8" s="230"/>
      <c r="G8" s="230"/>
      <c r="H8" s="230"/>
      <c r="I8" s="230"/>
      <c r="J8" s="230"/>
      <c r="K8" s="230"/>
      <c r="L8" s="230"/>
    </row>
    <row r="9" spans="1:13" ht="47.25" customHeight="1">
      <c r="A9" s="229"/>
      <c r="B9" s="229"/>
      <c r="C9" s="236"/>
      <c r="D9" s="236"/>
      <c r="E9" s="230"/>
      <c r="F9" s="230"/>
      <c r="G9" s="230"/>
      <c r="H9" s="230"/>
      <c r="I9" s="230"/>
      <c r="J9" s="230"/>
      <c r="K9" s="230"/>
      <c r="L9" s="230"/>
    </row>
    <row r="10" spans="1:13" ht="15">
      <c r="A10" s="40">
        <v>1</v>
      </c>
      <c r="B10" s="40" t="s">
        <v>22</v>
      </c>
      <c r="C10" s="173">
        <v>423806</v>
      </c>
      <c r="D10" s="173">
        <v>527187</v>
      </c>
      <c r="E10" s="41">
        <v>434401</v>
      </c>
      <c r="F10" s="41">
        <v>520334</v>
      </c>
      <c r="G10" s="41">
        <v>445261</v>
      </c>
      <c r="H10" s="41">
        <v>512008</v>
      </c>
      <c r="I10" s="41">
        <v>489787</v>
      </c>
      <c r="J10" s="41">
        <v>563209</v>
      </c>
      <c r="K10" s="41">
        <v>517705</v>
      </c>
      <c r="L10" s="41">
        <v>595312</v>
      </c>
      <c r="M10" s="103"/>
    </row>
    <row r="11" spans="1:13" ht="15">
      <c r="A11" s="40">
        <v>2</v>
      </c>
      <c r="B11" s="40" t="s">
        <v>23</v>
      </c>
      <c r="C11" s="173">
        <v>1097526</v>
      </c>
      <c r="D11" s="173">
        <v>157973</v>
      </c>
      <c r="E11" s="41">
        <v>1059113</v>
      </c>
      <c r="F11" s="41">
        <v>165398</v>
      </c>
      <c r="G11" s="41">
        <v>1117364</v>
      </c>
      <c r="H11" s="41">
        <v>169533</v>
      </c>
      <c r="I11" s="41">
        <v>1183288</v>
      </c>
      <c r="J11" s="41">
        <v>184282</v>
      </c>
      <c r="K11" s="41">
        <v>1244819</v>
      </c>
      <c r="L11" s="41">
        <v>194418</v>
      </c>
      <c r="M11" s="103"/>
    </row>
    <row r="12" spans="1:13" s="105" customFormat="1" ht="15">
      <c r="A12" s="40">
        <v>3</v>
      </c>
      <c r="B12" s="40" t="s">
        <v>24</v>
      </c>
      <c r="C12" s="173">
        <v>75927</v>
      </c>
      <c r="D12" s="173">
        <v>44993</v>
      </c>
      <c r="E12" s="41">
        <v>95288</v>
      </c>
      <c r="F12" s="41">
        <v>45525</v>
      </c>
      <c r="G12" s="41">
        <v>88142</v>
      </c>
      <c r="H12" s="41">
        <v>43989</v>
      </c>
      <c r="I12" s="41">
        <v>97573</v>
      </c>
      <c r="J12" s="41">
        <v>48608</v>
      </c>
      <c r="K12" s="41">
        <v>103135</v>
      </c>
      <c r="L12" s="41">
        <v>51087</v>
      </c>
      <c r="M12" s="104"/>
    </row>
    <row r="13" spans="1:13" ht="15">
      <c r="A13" s="40">
        <v>4</v>
      </c>
      <c r="B13" s="40" t="s">
        <v>25</v>
      </c>
      <c r="C13" s="173">
        <v>124434</v>
      </c>
      <c r="D13" s="173">
        <v>53658</v>
      </c>
      <c r="E13" s="41">
        <v>120900</v>
      </c>
      <c r="F13" s="41">
        <v>53500</v>
      </c>
      <c r="G13" s="41">
        <v>121000</v>
      </c>
      <c r="H13" s="41">
        <v>53550</v>
      </c>
      <c r="I13" s="41">
        <v>134000</v>
      </c>
      <c r="J13" s="41">
        <v>58102</v>
      </c>
      <c r="K13" s="41">
        <v>137000</v>
      </c>
      <c r="L13" s="41">
        <v>61297</v>
      </c>
      <c r="M13" s="103"/>
    </row>
    <row r="14" spans="1:13" ht="15">
      <c r="A14" s="40">
        <v>5</v>
      </c>
      <c r="B14" s="40" t="s">
        <v>26</v>
      </c>
      <c r="C14" s="173">
        <v>47722</v>
      </c>
      <c r="D14" s="173">
        <v>1057</v>
      </c>
      <c r="E14" s="41">
        <v>49800</v>
      </c>
      <c r="F14" s="41">
        <v>1495</v>
      </c>
      <c r="G14" s="41">
        <v>51000</v>
      </c>
      <c r="H14" s="41">
        <v>1550</v>
      </c>
      <c r="I14" s="41">
        <v>56457</v>
      </c>
      <c r="J14" s="41">
        <v>1713</v>
      </c>
      <c r="K14" s="41">
        <v>59675</v>
      </c>
      <c r="L14" s="41">
        <v>1800</v>
      </c>
      <c r="M14" s="103"/>
    </row>
    <row r="15" spans="1:13" ht="15">
      <c r="A15" s="40">
        <v>6</v>
      </c>
      <c r="B15" s="40" t="s">
        <v>27</v>
      </c>
      <c r="C15" s="173">
        <v>1640768</v>
      </c>
      <c r="D15" s="173">
        <v>4599</v>
      </c>
      <c r="E15" s="41">
        <v>1766164</v>
      </c>
      <c r="F15" s="41">
        <v>4703</v>
      </c>
      <c r="G15" s="41">
        <v>1655363</v>
      </c>
      <c r="H15" s="41">
        <v>4900</v>
      </c>
      <c r="I15" s="41">
        <v>1840764</v>
      </c>
      <c r="J15" s="41">
        <v>5337</v>
      </c>
      <c r="K15" s="41">
        <v>1945687</v>
      </c>
      <c r="L15" s="41">
        <v>5542</v>
      </c>
      <c r="M15" s="103"/>
    </row>
    <row r="16" spans="1:13" ht="15">
      <c r="A16" s="40">
        <v>7</v>
      </c>
      <c r="B16" s="40" t="s">
        <v>28</v>
      </c>
      <c r="C16" s="173">
        <v>9672</v>
      </c>
      <c r="D16" s="173">
        <v>61484</v>
      </c>
      <c r="E16" s="41">
        <v>14339</v>
      </c>
      <c r="F16" s="41">
        <v>25452</v>
      </c>
      <c r="G16" s="41">
        <v>15561</v>
      </c>
      <c r="H16" s="41">
        <v>27521</v>
      </c>
      <c r="I16" s="41">
        <v>20774</v>
      </c>
      <c r="J16" s="41">
        <v>30411</v>
      </c>
      <c r="K16" s="41">
        <v>25998</v>
      </c>
      <c r="L16" s="41">
        <v>32570</v>
      </c>
      <c r="M16" s="103"/>
    </row>
    <row r="17" spans="1:15" ht="15">
      <c r="A17" s="40">
        <v>8</v>
      </c>
      <c r="B17" s="40" t="s">
        <v>29</v>
      </c>
      <c r="C17" s="173">
        <v>102481</v>
      </c>
      <c r="D17" s="173">
        <v>303579</v>
      </c>
      <c r="E17" s="41">
        <v>119486</v>
      </c>
      <c r="F17" s="41">
        <v>140153</v>
      </c>
      <c r="G17" s="41">
        <v>117619</v>
      </c>
      <c r="H17" s="41">
        <v>55737</v>
      </c>
      <c r="I17" s="41">
        <v>128500</v>
      </c>
      <c r="J17" s="41">
        <v>61708</v>
      </c>
      <c r="K17" s="41">
        <v>135825</v>
      </c>
      <c r="L17" s="41">
        <v>63576</v>
      </c>
      <c r="M17" s="103"/>
    </row>
    <row r="18" spans="1:15" s="105" customFormat="1" ht="15">
      <c r="A18" s="40">
        <v>9</v>
      </c>
      <c r="B18" s="40" t="s">
        <v>30</v>
      </c>
      <c r="C18" s="173">
        <v>715111</v>
      </c>
      <c r="D18" s="173">
        <v>6341624</v>
      </c>
      <c r="E18" s="41">
        <v>842778</v>
      </c>
      <c r="F18" s="41">
        <v>6884658</v>
      </c>
      <c r="G18" s="41">
        <v>851206</v>
      </c>
      <c r="H18" s="41">
        <v>6449511</v>
      </c>
      <c r="I18" s="41">
        <v>942285</v>
      </c>
      <c r="J18" s="41">
        <v>6559153</v>
      </c>
      <c r="K18" s="41">
        <v>995995</v>
      </c>
      <c r="L18" s="41">
        <v>6696895</v>
      </c>
      <c r="M18" s="104"/>
    </row>
    <row r="19" spans="1:15" s="105" customFormat="1" ht="15">
      <c r="A19" s="40">
        <v>10</v>
      </c>
      <c r="B19" s="40" t="s">
        <v>31</v>
      </c>
      <c r="C19" s="173">
        <v>509599</v>
      </c>
      <c r="D19" s="173">
        <v>35466</v>
      </c>
      <c r="E19" s="41">
        <v>512200</v>
      </c>
      <c r="F19" s="41">
        <v>36069</v>
      </c>
      <c r="G19" s="41">
        <v>487800</v>
      </c>
      <c r="H19" s="41">
        <v>36682</v>
      </c>
      <c r="I19" s="41">
        <v>554200</v>
      </c>
      <c r="J19" s="41">
        <v>37306</v>
      </c>
      <c r="K19" s="41">
        <v>564900</v>
      </c>
      <c r="L19" s="41">
        <v>37940</v>
      </c>
      <c r="M19" s="104"/>
    </row>
    <row r="20" spans="1:15" s="105" customFormat="1" ht="15">
      <c r="A20" s="40">
        <v>11</v>
      </c>
      <c r="B20" s="40" t="s">
        <v>32</v>
      </c>
      <c r="C20" s="173">
        <v>244108</v>
      </c>
      <c r="D20" s="173">
        <v>259</v>
      </c>
      <c r="E20" s="41">
        <v>226332</v>
      </c>
      <c r="F20" s="41">
        <v>276</v>
      </c>
      <c r="G20" s="41">
        <v>233439</v>
      </c>
      <c r="H20" s="41">
        <v>289</v>
      </c>
      <c r="I20" s="41">
        <v>233439</v>
      </c>
      <c r="J20" s="41">
        <v>320</v>
      </c>
      <c r="K20" s="41">
        <v>288432</v>
      </c>
      <c r="L20" s="41">
        <v>342</v>
      </c>
      <c r="M20" s="104"/>
    </row>
    <row r="21" spans="1:15" ht="15">
      <c r="A21" s="40">
        <v>12</v>
      </c>
      <c r="B21" s="40" t="s">
        <v>33</v>
      </c>
      <c r="C21" s="173">
        <v>194745</v>
      </c>
      <c r="D21" s="173">
        <v>895601</v>
      </c>
      <c r="E21" s="41">
        <v>155130</v>
      </c>
      <c r="F21" s="41">
        <v>892208</v>
      </c>
      <c r="G21" s="41">
        <v>128490</v>
      </c>
      <c r="H21" s="41">
        <v>905740</v>
      </c>
      <c r="I21" s="41">
        <v>136385</v>
      </c>
      <c r="J21" s="41">
        <v>932685</v>
      </c>
      <c r="K21" s="41">
        <v>144100</v>
      </c>
      <c r="L21" s="41">
        <v>960800</v>
      </c>
      <c r="M21" s="103"/>
    </row>
    <row r="22" spans="1:15" ht="15">
      <c r="A22" s="40">
        <v>13</v>
      </c>
      <c r="B22" s="40" t="s">
        <v>34</v>
      </c>
      <c r="C22" s="173">
        <v>3823540</v>
      </c>
      <c r="D22" s="173">
        <v>1415837</v>
      </c>
      <c r="E22" s="41">
        <v>3698559</v>
      </c>
      <c r="F22" s="41">
        <v>1402365</v>
      </c>
      <c r="G22" s="41">
        <v>3931234</v>
      </c>
      <c r="H22" s="41">
        <v>1465471</v>
      </c>
      <c r="I22" s="41">
        <v>4180483</v>
      </c>
      <c r="J22" s="41">
        <v>1524090</v>
      </c>
      <c r="K22" s="41">
        <v>4389507</v>
      </c>
      <c r="L22" s="41">
        <v>1600295</v>
      </c>
      <c r="M22" s="103"/>
      <c r="N22" s="106"/>
      <c r="O22" s="106"/>
    </row>
    <row r="23" spans="1:15" s="105" customFormat="1" ht="15">
      <c r="A23" s="40">
        <v>14</v>
      </c>
      <c r="B23" s="40" t="s">
        <v>35</v>
      </c>
      <c r="C23" s="173">
        <v>12454</v>
      </c>
      <c r="D23" s="173">
        <v>16935</v>
      </c>
      <c r="E23" s="41">
        <v>9731</v>
      </c>
      <c r="F23" s="41">
        <v>21415</v>
      </c>
      <c r="G23" s="41">
        <v>8905</v>
      </c>
      <c r="H23" s="41">
        <v>22656</v>
      </c>
      <c r="I23" s="41">
        <v>10045</v>
      </c>
      <c r="J23" s="41">
        <v>25852</v>
      </c>
      <c r="K23" s="41">
        <v>12576</v>
      </c>
      <c r="L23" s="41">
        <v>27121</v>
      </c>
      <c r="M23" s="104"/>
    </row>
    <row r="24" spans="1:15" ht="15">
      <c r="A24" s="40">
        <v>15</v>
      </c>
      <c r="B24" s="40" t="s">
        <v>36</v>
      </c>
      <c r="C24" s="173">
        <v>1088448</v>
      </c>
      <c r="D24" s="173">
        <v>1215566</v>
      </c>
      <c r="E24" s="41">
        <v>1078500</v>
      </c>
      <c r="F24" s="41">
        <v>871771</v>
      </c>
      <c r="G24" s="41">
        <v>1126740</v>
      </c>
      <c r="H24" s="41">
        <v>919400</v>
      </c>
      <c r="I24" s="41">
        <v>1252935</v>
      </c>
      <c r="J24" s="41">
        <v>1020250</v>
      </c>
      <c r="K24" s="41">
        <v>1324352</v>
      </c>
      <c r="L24" s="41">
        <v>1058400</v>
      </c>
      <c r="M24" s="103"/>
    </row>
    <row r="25" spans="1:15" ht="15">
      <c r="A25" s="40">
        <v>16</v>
      </c>
      <c r="B25" s="40" t="s">
        <v>37</v>
      </c>
      <c r="C25" s="173">
        <v>2122182</v>
      </c>
      <c r="D25" s="173">
        <v>15419</v>
      </c>
      <c r="E25" s="41">
        <v>1750000</v>
      </c>
      <c r="F25" s="41">
        <v>13400</v>
      </c>
      <c r="G25" s="41">
        <v>1799326</v>
      </c>
      <c r="H25" s="41">
        <v>12000</v>
      </c>
      <c r="I25" s="41">
        <v>1999326</v>
      </c>
      <c r="J25" s="41">
        <v>13500</v>
      </c>
      <c r="K25" s="41">
        <v>2079326</v>
      </c>
      <c r="L25" s="41">
        <v>13700</v>
      </c>
      <c r="M25" s="103"/>
    </row>
    <row r="26" spans="1:15" s="105" customFormat="1" ht="15">
      <c r="A26" s="40">
        <v>17</v>
      </c>
      <c r="B26" s="40" t="s">
        <v>38</v>
      </c>
      <c r="C26" s="173">
        <v>1826934</v>
      </c>
      <c r="D26" s="173">
        <v>715</v>
      </c>
      <c r="E26" s="41">
        <v>1707758</v>
      </c>
      <c r="F26" s="41">
        <v>1225</v>
      </c>
      <c r="G26" s="41">
        <v>1566880</v>
      </c>
      <c r="H26" s="41">
        <v>1240</v>
      </c>
      <c r="I26" s="41">
        <v>1678880</v>
      </c>
      <c r="J26" s="41">
        <v>1340</v>
      </c>
      <c r="K26" s="41">
        <v>1810880</v>
      </c>
      <c r="L26" s="41">
        <v>1420</v>
      </c>
      <c r="M26" s="104"/>
    </row>
    <row r="27" spans="1:15" ht="15">
      <c r="A27" s="40">
        <v>18</v>
      </c>
      <c r="B27" s="40" t="s">
        <v>39</v>
      </c>
      <c r="C27" s="173">
        <v>265096</v>
      </c>
      <c r="D27" s="173">
        <v>3741</v>
      </c>
      <c r="E27" s="41">
        <v>273095</v>
      </c>
      <c r="F27" s="41">
        <v>4752</v>
      </c>
      <c r="G27" s="41">
        <v>276590</v>
      </c>
      <c r="H27" s="41">
        <v>4960</v>
      </c>
      <c r="I27" s="41">
        <v>276600</v>
      </c>
      <c r="J27" s="41">
        <v>5700</v>
      </c>
      <c r="K27" s="41">
        <v>276650</v>
      </c>
      <c r="L27" s="41">
        <v>5850</v>
      </c>
      <c r="M27" s="103"/>
    </row>
    <row r="28" spans="1:15" ht="15">
      <c r="A28" s="40">
        <v>19</v>
      </c>
      <c r="B28" s="40" t="s">
        <v>40</v>
      </c>
      <c r="C28" s="173">
        <v>2142073</v>
      </c>
      <c r="D28" s="173">
        <v>708994</v>
      </c>
      <c r="E28" s="129">
        <v>1982878</v>
      </c>
      <c r="F28" s="129">
        <v>104600</v>
      </c>
      <c r="G28" s="129">
        <v>2082952</v>
      </c>
      <c r="H28" s="129">
        <v>92700</v>
      </c>
      <c r="I28" s="129">
        <v>2188035</v>
      </c>
      <c r="J28" s="129">
        <v>95600</v>
      </c>
      <c r="K28" s="129">
        <v>2287950</v>
      </c>
      <c r="L28" s="129">
        <v>98900</v>
      </c>
      <c r="M28" s="103"/>
    </row>
    <row r="29" spans="1:15" ht="15">
      <c r="A29" s="40">
        <v>20</v>
      </c>
      <c r="B29" s="40" t="s">
        <v>41</v>
      </c>
      <c r="C29" s="173">
        <v>614858</v>
      </c>
      <c r="D29" s="173">
        <v>51097</v>
      </c>
      <c r="E29" s="129">
        <v>608868</v>
      </c>
      <c r="F29" s="129">
        <v>45125</v>
      </c>
      <c r="G29" s="129">
        <v>602004</v>
      </c>
      <c r="H29" s="129">
        <v>46130</v>
      </c>
      <c r="I29" s="129">
        <v>641126</v>
      </c>
      <c r="J29" s="129">
        <v>52175</v>
      </c>
      <c r="K29" s="129">
        <v>650480</v>
      </c>
      <c r="L29" s="129">
        <v>56262</v>
      </c>
      <c r="M29" s="103"/>
    </row>
    <row r="30" spans="1:15" ht="15">
      <c r="A30" s="40">
        <v>21</v>
      </c>
      <c r="B30" s="40" t="s">
        <v>42</v>
      </c>
      <c r="C30" s="173">
        <v>7943</v>
      </c>
      <c r="D30" s="173">
        <v>0</v>
      </c>
      <c r="E30" s="129">
        <v>9030</v>
      </c>
      <c r="F30" s="130">
        <v>0</v>
      </c>
      <c r="G30" s="129">
        <v>9363</v>
      </c>
      <c r="H30" s="130">
        <v>0</v>
      </c>
      <c r="I30" s="130">
        <v>10465</v>
      </c>
      <c r="J30" s="130">
        <v>0</v>
      </c>
      <c r="K30" s="130">
        <v>10884</v>
      </c>
      <c r="L30" s="130">
        <v>0</v>
      </c>
      <c r="M30" s="103"/>
    </row>
    <row r="31" spans="1:15" ht="15">
      <c r="A31" s="40">
        <v>22</v>
      </c>
      <c r="B31" s="40" t="s">
        <v>43</v>
      </c>
      <c r="C31" s="173">
        <v>299419</v>
      </c>
      <c r="D31" s="173">
        <v>29762</v>
      </c>
      <c r="E31" s="129">
        <v>290459</v>
      </c>
      <c r="F31" s="129">
        <v>34495</v>
      </c>
      <c r="G31" s="129">
        <v>299086</v>
      </c>
      <c r="H31" s="129">
        <v>35565</v>
      </c>
      <c r="I31" s="129">
        <v>328831</v>
      </c>
      <c r="J31" s="129">
        <v>38759</v>
      </c>
      <c r="K31" s="129">
        <v>349761</v>
      </c>
      <c r="L31" s="129">
        <v>41085</v>
      </c>
      <c r="M31" s="103"/>
    </row>
    <row r="32" spans="1:15" ht="15">
      <c r="A32" s="40">
        <v>23</v>
      </c>
      <c r="B32" s="40" t="s">
        <v>44</v>
      </c>
      <c r="C32" s="173">
        <v>72953</v>
      </c>
      <c r="D32" s="173">
        <v>0</v>
      </c>
      <c r="E32" s="129">
        <v>77511</v>
      </c>
      <c r="F32" s="130">
        <v>0</v>
      </c>
      <c r="G32" s="129">
        <v>80771</v>
      </c>
      <c r="H32" s="130">
        <v>0</v>
      </c>
      <c r="I32" s="129">
        <v>88848</v>
      </c>
      <c r="J32" s="130">
        <v>0</v>
      </c>
      <c r="K32" s="129">
        <v>93912</v>
      </c>
      <c r="L32" s="130">
        <v>0</v>
      </c>
      <c r="M32" s="103"/>
    </row>
    <row r="33" spans="1:15" ht="15">
      <c r="A33" s="40">
        <v>24</v>
      </c>
      <c r="B33" s="40" t="s">
        <v>45</v>
      </c>
      <c r="C33" s="173">
        <v>2034447</v>
      </c>
      <c r="D33" s="173">
        <v>4073953</v>
      </c>
      <c r="E33" s="129">
        <v>2094514</v>
      </c>
      <c r="F33" s="129">
        <v>1976458</v>
      </c>
      <c r="G33" s="129">
        <v>2138185</v>
      </c>
      <c r="H33" s="129">
        <v>2117046</v>
      </c>
      <c r="I33" s="129">
        <v>2390476</v>
      </c>
      <c r="J33" s="129">
        <v>2335469</v>
      </c>
      <c r="K33" s="129">
        <v>2411905</v>
      </c>
      <c r="L33" s="129">
        <v>3212197</v>
      </c>
      <c r="M33" s="103"/>
      <c r="O33" s="106"/>
    </row>
    <row r="34" spans="1:15" s="105" customFormat="1" ht="15">
      <c r="A34" s="40">
        <v>25</v>
      </c>
      <c r="B34" s="40" t="s">
        <v>46</v>
      </c>
      <c r="C34" s="173">
        <v>12666</v>
      </c>
      <c r="D34" s="173">
        <v>6</v>
      </c>
      <c r="E34" s="129">
        <v>10993</v>
      </c>
      <c r="F34" s="130">
        <v>0</v>
      </c>
      <c r="G34" s="130">
        <v>11652</v>
      </c>
      <c r="H34" s="130">
        <v>0</v>
      </c>
      <c r="I34" s="130">
        <v>12351</v>
      </c>
      <c r="J34" s="130">
        <v>0</v>
      </c>
      <c r="K34" s="130">
        <v>13092</v>
      </c>
      <c r="L34" s="130">
        <v>0</v>
      </c>
      <c r="M34" s="104"/>
    </row>
    <row r="35" spans="1:15" ht="15">
      <c r="A35" s="40">
        <v>26</v>
      </c>
      <c r="B35" s="40" t="s">
        <v>47</v>
      </c>
      <c r="C35" s="173">
        <v>24107070</v>
      </c>
      <c r="D35" s="173">
        <v>782321</v>
      </c>
      <c r="E35" s="129">
        <v>19054621</v>
      </c>
      <c r="F35" s="129">
        <v>825237</v>
      </c>
      <c r="G35" s="129">
        <v>11169379</v>
      </c>
      <c r="H35" s="129">
        <v>849994</v>
      </c>
      <c r="I35" s="129">
        <v>11210476</v>
      </c>
      <c r="J35" s="129">
        <v>875493</v>
      </c>
      <c r="K35" s="129">
        <v>13896162</v>
      </c>
      <c r="L35" s="129">
        <v>901758</v>
      </c>
      <c r="M35" s="103"/>
      <c r="N35" s="106"/>
      <c r="O35" s="106"/>
    </row>
    <row r="36" spans="1:15" ht="15">
      <c r="A36" s="40">
        <v>27</v>
      </c>
      <c r="B36" s="40" t="s">
        <v>48</v>
      </c>
      <c r="C36" s="173">
        <v>1413725</v>
      </c>
      <c r="D36" s="173">
        <v>543376</v>
      </c>
      <c r="E36" s="129">
        <v>1011158</v>
      </c>
      <c r="F36" s="129">
        <v>448105</v>
      </c>
      <c r="G36" s="129">
        <v>920613</v>
      </c>
      <c r="H36" s="129">
        <v>482481</v>
      </c>
      <c r="I36" s="129">
        <v>1022812</v>
      </c>
      <c r="J36" s="129">
        <v>519538</v>
      </c>
      <c r="K36" s="129">
        <v>1076959</v>
      </c>
      <c r="L36" s="129">
        <v>559647</v>
      </c>
      <c r="M36" s="103"/>
      <c r="N36" s="106"/>
      <c r="O36" s="107"/>
    </row>
    <row r="37" spans="1:15" ht="15">
      <c r="A37" s="40">
        <v>28</v>
      </c>
      <c r="B37" s="40" t="s">
        <v>49</v>
      </c>
      <c r="C37" s="173">
        <v>24932</v>
      </c>
      <c r="D37" s="173">
        <v>6454</v>
      </c>
      <c r="E37" s="129">
        <v>25584</v>
      </c>
      <c r="F37" s="129">
        <v>14037</v>
      </c>
      <c r="G37" s="129">
        <v>23198</v>
      </c>
      <c r="H37" s="129">
        <v>14744</v>
      </c>
      <c r="I37" s="129">
        <v>25106</v>
      </c>
      <c r="J37" s="129">
        <v>15469</v>
      </c>
      <c r="K37" s="129">
        <v>26122</v>
      </c>
      <c r="L37" s="129">
        <v>15936</v>
      </c>
      <c r="M37" s="103"/>
      <c r="O37" s="107"/>
    </row>
    <row r="38" spans="1:15" ht="15">
      <c r="A38" s="40">
        <v>29</v>
      </c>
      <c r="B38" s="40" t="s">
        <v>50</v>
      </c>
      <c r="C38" s="173">
        <v>114904</v>
      </c>
      <c r="D38" s="173">
        <v>33771</v>
      </c>
      <c r="E38" s="129">
        <v>113050</v>
      </c>
      <c r="F38" s="129">
        <v>28871</v>
      </c>
      <c r="G38" s="129">
        <v>112840</v>
      </c>
      <c r="H38" s="129">
        <v>29327</v>
      </c>
      <c r="I38" s="129">
        <v>125418</v>
      </c>
      <c r="J38" s="129">
        <v>31520</v>
      </c>
      <c r="K38" s="129">
        <v>140300</v>
      </c>
      <c r="L38" s="129">
        <v>32465</v>
      </c>
      <c r="M38" s="103"/>
    </row>
    <row r="39" spans="1:15" ht="15">
      <c r="A39" s="40">
        <v>30</v>
      </c>
      <c r="B39" s="40" t="s">
        <v>51</v>
      </c>
      <c r="C39" s="173">
        <v>1306805</v>
      </c>
      <c r="D39" s="173">
        <v>15205</v>
      </c>
      <c r="E39" s="129">
        <v>617696</v>
      </c>
      <c r="F39" s="129">
        <v>8110</v>
      </c>
      <c r="G39" s="129">
        <v>655238</v>
      </c>
      <c r="H39" s="129">
        <v>8115</v>
      </c>
      <c r="I39" s="129">
        <v>676238</v>
      </c>
      <c r="J39" s="129">
        <v>9120</v>
      </c>
      <c r="K39" s="129">
        <v>691738</v>
      </c>
      <c r="L39" s="129">
        <v>10120</v>
      </c>
      <c r="M39" s="103"/>
    </row>
    <row r="40" spans="1:15" ht="15">
      <c r="A40" s="40">
        <v>31</v>
      </c>
      <c r="B40" s="40" t="s">
        <v>52</v>
      </c>
      <c r="C40" s="173">
        <v>1317871</v>
      </c>
      <c r="D40" s="173">
        <v>107085</v>
      </c>
      <c r="E40" s="41">
        <v>1196472</v>
      </c>
      <c r="F40" s="41">
        <v>111431</v>
      </c>
      <c r="G40" s="41">
        <v>956472</v>
      </c>
      <c r="H40" s="41">
        <v>103431</v>
      </c>
      <c r="I40" s="41">
        <v>1086472</v>
      </c>
      <c r="J40" s="41">
        <v>116431</v>
      </c>
      <c r="K40" s="41">
        <v>1117447</v>
      </c>
      <c r="L40" s="41">
        <v>129553</v>
      </c>
      <c r="M40" s="103"/>
    </row>
    <row r="41" spans="1:15" ht="15">
      <c r="A41" s="40">
        <v>32</v>
      </c>
      <c r="B41" s="40" t="s">
        <v>137</v>
      </c>
      <c r="C41" s="173">
        <v>3235771</v>
      </c>
      <c r="D41" s="173">
        <v>74842</v>
      </c>
      <c r="E41" s="41">
        <v>3016644</v>
      </c>
      <c r="F41" s="41">
        <v>64390</v>
      </c>
      <c r="G41" s="41">
        <v>3221776</v>
      </c>
      <c r="H41" s="41">
        <v>68769</v>
      </c>
      <c r="I41" s="41">
        <v>3392530</v>
      </c>
      <c r="J41" s="41">
        <v>72414</v>
      </c>
      <c r="K41" s="41">
        <v>3555371</v>
      </c>
      <c r="L41" s="41">
        <v>75890</v>
      </c>
      <c r="M41" s="103"/>
    </row>
    <row r="42" spans="1:15" ht="15">
      <c r="A42" s="40">
        <v>33</v>
      </c>
      <c r="B42" s="40" t="s">
        <v>53</v>
      </c>
      <c r="C42" s="173">
        <v>448183</v>
      </c>
      <c r="D42" s="173">
        <v>43028007</v>
      </c>
      <c r="E42" s="41">
        <v>305325</v>
      </c>
      <c r="F42" s="41">
        <v>35623485</v>
      </c>
      <c r="G42" s="41">
        <v>308378</v>
      </c>
      <c r="H42" s="41">
        <v>35979720</v>
      </c>
      <c r="I42" s="41">
        <v>311462</v>
      </c>
      <c r="J42" s="41">
        <v>36339617</v>
      </c>
      <c r="K42" s="41">
        <v>314577</v>
      </c>
      <c r="L42" s="41">
        <v>36702912</v>
      </c>
      <c r="M42" s="103"/>
    </row>
    <row r="43" spans="1:15" s="105" customFormat="1" ht="15">
      <c r="A43" s="40">
        <v>34</v>
      </c>
      <c r="B43" s="42" t="s">
        <v>54</v>
      </c>
      <c r="C43" s="173">
        <v>50817874</v>
      </c>
      <c r="D43" s="173">
        <v>61963268</v>
      </c>
      <c r="E43" s="41">
        <v>45787477</v>
      </c>
      <c r="F43" s="41">
        <v>47785420</v>
      </c>
      <c r="G43" s="41">
        <v>50892624</v>
      </c>
      <c r="H43" s="41">
        <v>53747922</v>
      </c>
      <c r="I43" s="41">
        <v>56978154</v>
      </c>
      <c r="J43" s="41">
        <v>61217230</v>
      </c>
      <c r="K43" s="41">
        <v>64017204</v>
      </c>
      <c r="L43" s="41">
        <v>70729469</v>
      </c>
      <c r="M43" s="104"/>
    </row>
    <row r="44" spans="1:15" ht="14.25">
      <c r="A44" s="43"/>
      <c r="B44" s="43" t="s">
        <v>55</v>
      </c>
      <c r="C44" s="174">
        <v>102296047</v>
      </c>
      <c r="D44" s="174">
        <v>122513834</v>
      </c>
      <c r="E44" s="131">
        <v>90115854</v>
      </c>
      <c r="F44" s="131">
        <v>98154463</v>
      </c>
      <c r="G44" s="131">
        <v>87506451</v>
      </c>
      <c r="H44" s="131">
        <v>104262681</v>
      </c>
      <c r="I44" s="131">
        <v>95704521</v>
      </c>
      <c r="J44" s="131">
        <v>112792401</v>
      </c>
      <c r="K44" s="131">
        <v>106710426</v>
      </c>
      <c r="L44" s="131">
        <v>123974559</v>
      </c>
      <c r="M44" s="103"/>
    </row>
    <row r="45" spans="1:15" ht="13.5">
      <c r="A45" s="38"/>
      <c r="C45" s="44"/>
      <c r="D45" s="109"/>
      <c r="E45" s="109"/>
      <c r="F45" s="110"/>
      <c r="G45" s="109"/>
      <c r="H45" s="110"/>
      <c r="I45" s="109"/>
      <c r="J45" s="110"/>
      <c r="K45" s="109"/>
      <c r="L45" s="110"/>
      <c r="M45" s="103"/>
    </row>
    <row r="46" spans="1:15" ht="15">
      <c r="B46" s="127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103"/>
    </row>
    <row r="47" spans="1:15"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103"/>
    </row>
    <row r="48" spans="1:15"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</row>
    <row r="49" spans="3:13">
      <c r="C49" s="44"/>
      <c r="D49" s="44"/>
      <c r="E49" s="44"/>
      <c r="F49" s="44"/>
      <c r="G49" s="108"/>
      <c r="H49" s="44"/>
      <c r="I49" s="44"/>
      <c r="J49" s="44"/>
      <c r="K49" s="44"/>
      <c r="L49" s="44"/>
      <c r="M49" s="44"/>
    </row>
    <row r="50" spans="3:13"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103"/>
    </row>
    <row r="51" spans="3:13"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103"/>
    </row>
    <row r="52" spans="3:13"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103"/>
    </row>
    <row r="53" spans="3:13"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103"/>
    </row>
    <row r="54" spans="3:13"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103"/>
    </row>
    <row r="55" spans="3:13"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103"/>
    </row>
    <row r="56" spans="3:13"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103"/>
    </row>
    <row r="57" spans="3:13"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103"/>
    </row>
    <row r="58" spans="3:13"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103"/>
    </row>
    <row r="59" spans="3:13"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103"/>
    </row>
    <row r="60" spans="3:13"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103"/>
    </row>
    <row r="61" spans="3:13"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103"/>
    </row>
    <row r="62" spans="3:13"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103"/>
    </row>
    <row r="63" spans="3:13"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103"/>
    </row>
    <row r="64" spans="3:13"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103"/>
    </row>
    <row r="65" spans="3:13"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103"/>
    </row>
    <row r="66" spans="3:13"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103"/>
    </row>
    <row r="67" spans="3:13"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103"/>
    </row>
    <row r="68" spans="3:13"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103"/>
    </row>
    <row r="69" spans="3:13"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103"/>
    </row>
    <row r="70" spans="3:13"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103"/>
    </row>
    <row r="71" spans="3:13"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103"/>
    </row>
    <row r="72" spans="3:13"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103"/>
    </row>
    <row r="73" spans="3:13"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103"/>
    </row>
    <row r="74" spans="3:13"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103"/>
    </row>
    <row r="75" spans="3:13"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103"/>
    </row>
    <row r="76" spans="3:13"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103"/>
    </row>
    <row r="77" spans="3:13"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103"/>
    </row>
    <row r="78" spans="3:13"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103"/>
    </row>
    <row r="79" spans="3:13"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103"/>
    </row>
    <row r="80" spans="3:13"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103"/>
    </row>
    <row r="81" spans="3:13"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103"/>
    </row>
    <row r="82" spans="3:13"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103"/>
    </row>
    <row r="83" spans="3:13"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103"/>
    </row>
    <row r="84" spans="3:13"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103"/>
    </row>
    <row r="85" spans="3:13"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103"/>
    </row>
    <row r="86" spans="3:13"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103"/>
    </row>
    <row r="87" spans="3:13"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103"/>
    </row>
    <row r="88" spans="3:13"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103"/>
    </row>
    <row r="89" spans="3:13"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103"/>
    </row>
    <row r="90" spans="3:13"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103"/>
    </row>
    <row r="91" spans="3:13"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103"/>
    </row>
    <row r="92" spans="3:13"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103"/>
    </row>
    <row r="93" spans="3:13"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103"/>
    </row>
    <row r="94" spans="3:13"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103"/>
    </row>
    <row r="95" spans="3:13"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103"/>
    </row>
    <row r="96" spans="3:13"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103"/>
    </row>
    <row r="97" spans="3:13"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103"/>
    </row>
    <row r="98" spans="3:13"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103"/>
    </row>
    <row r="99" spans="3:13"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103"/>
    </row>
    <row r="100" spans="3:13"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103"/>
    </row>
    <row r="101" spans="3:13"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103"/>
    </row>
    <row r="102" spans="3:13"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103"/>
    </row>
    <row r="103" spans="3:13"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103"/>
    </row>
    <row r="104" spans="3:13"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103"/>
    </row>
    <row r="105" spans="3:13"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103"/>
    </row>
    <row r="106" spans="3:13"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103"/>
    </row>
    <row r="107" spans="3:13"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103"/>
    </row>
    <row r="108" spans="3:13"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103"/>
    </row>
    <row r="109" spans="3:13"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103"/>
    </row>
    <row r="110" spans="3:13"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103"/>
    </row>
    <row r="111" spans="3:13"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103"/>
    </row>
    <row r="112" spans="3:13"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103"/>
    </row>
    <row r="113" spans="3:13"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103"/>
    </row>
    <row r="114" spans="3:13"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103"/>
    </row>
    <row r="115" spans="3:13"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103"/>
    </row>
    <row r="116" spans="3:13"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103"/>
    </row>
    <row r="117" spans="3:13"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103"/>
    </row>
    <row r="118" spans="3:13"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103"/>
    </row>
    <row r="119" spans="3:13"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103"/>
    </row>
    <row r="120" spans="3:13"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103"/>
    </row>
    <row r="121" spans="3:13"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103"/>
    </row>
    <row r="122" spans="3:13"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103"/>
    </row>
    <row r="123" spans="3:13"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103"/>
    </row>
    <row r="124" spans="3:13"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103"/>
    </row>
    <row r="125" spans="3:13"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103"/>
    </row>
    <row r="126" spans="3:13"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103"/>
    </row>
    <row r="127" spans="3:13"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103"/>
    </row>
    <row r="128" spans="3:13"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103"/>
    </row>
    <row r="129" spans="3:13"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103"/>
    </row>
    <row r="130" spans="3:13"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103"/>
    </row>
    <row r="131" spans="3:13"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103"/>
    </row>
    <row r="132" spans="3:13"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103"/>
    </row>
    <row r="133" spans="3:13"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103"/>
    </row>
    <row r="134" spans="3:13"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103"/>
    </row>
    <row r="135" spans="3:13"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103"/>
    </row>
    <row r="136" spans="3:13"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103"/>
    </row>
    <row r="137" spans="3:13"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103"/>
    </row>
    <row r="138" spans="3:13"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103"/>
    </row>
    <row r="139" spans="3:13"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103"/>
    </row>
    <row r="140" spans="3:13"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103"/>
    </row>
    <row r="141" spans="3:13"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103"/>
    </row>
    <row r="142" spans="3:13"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103"/>
    </row>
    <row r="143" spans="3:13"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103"/>
    </row>
    <row r="144" spans="3:13"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103"/>
    </row>
  </sheetData>
  <mergeCells count="21">
    <mergeCell ref="K6:L6"/>
    <mergeCell ref="C7:C9"/>
    <mergeCell ref="G6:H6"/>
    <mergeCell ref="D7:D9"/>
    <mergeCell ref="F7:F9"/>
    <mergeCell ref="A1:L1"/>
    <mergeCell ref="A2:L2"/>
    <mergeCell ref="A3:L3"/>
    <mergeCell ref="A5:A9"/>
    <mergeCell ref="B5:B9"/>
    <mergeCell ref="H7:H9"/>
    <mergeCell ref="C6:D6"/>
    <mergeCell ref="J7:J9"/>
    <mergeCell ref="E7:E9"/>
    <mergeCell ref="L7:L9"/>
    <mergeCell ref="C5:L5"/>
    <mergeCell ref="G7:G9"/>
    <mergeCell ref="E6:F6"/>
    <mergeCell ref="I7:I9"/>
    <mergeCell ref="I6:J6"/>
    <mergeCell ref="K7:K9"/>
  </mergeCells>
  <conditionalFormatting sqref="E10:L14 E17:L29 E15:E16 G15:G16 I15:I16 K15:K16 E31:L31 E30 G30 E35:L44 E34 E33:L33 E32">
    <cfRule type="cellIs" dxfId="3" priority="4" stopIfTrue="1" operator="lessThan">
      <formula>1</formula>
    </cfRule>
  </conditionalFormatting>
  <conditionalFormatting sqref="G32">
    <cfRule type="cellIs" dxfId="2" priority="3" stopIfTrue="1" operator="lessThan">
      <formula>1</formula>
    </cfRule>
  </conditionalFormatting>
  <conditionalFormatting sqref="I32">
    <cfRule type="cellIs" dxfId="1" priority="2" stopIfTrue="1" operator="lessThan">
      <formula>1</formula>
    </cfRule>
  </conditionalFormatting>
  <conditionalFormatting sqref="K32">
    <cfRule type="cellIs" dxfId="0" priority="1" stopIfTrue="1" operator="lessThan">
      <formula>1</formula>
    </cfRule>
  </conditionalFormatting>
  <pageMargins left="0.43307086614173229" right="0.19685039370078741" top="0.62" bottom="0.19685039370078741" header="1.0236220472440944" footer="0.15748031496062992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J43"/>
  <sheetViews>
    <sheetView workbookViewId="0">
      <selection activeCell="E40" sqref="E40"/>
    </sheetView>
  </sheetViews>
  <sheetFormatPr defaultRowHeight="12.75"/>
  <cols>
    <col min="1" max="1" width="45.5703125" style="187" customWidth="1"/>
    <col min="2" max="2" width="16.28515625" style="187" customWidth="1"/>
    <col min="3" max="3" width="16.42578125" style="187" customWidth="1"/>
    <col min="4" max="4" width="11" style="187" customWidth="1"/>
    <col min="5" max="5" width="14.140625" style="187" customWidth="1"/>
    <col min="6" max="6" width="9.28515625" style="187" customWidth="1"/>
    <col min="7" max="7" width="8.85546875" style="187"/>
    <col min="8" max="8" width="12.85546875" style="187" customWidth="1"/>
    <col min="9" max="9" width="13" style="181" customWidth="1"/>
    <col min="10" max="253" width="8.85546875" style="181"/>
    <col min="254" max="254" width="45.5703125" style="181" customWidth="1"/>
    <col min="255" max="255" width="16.28515625" style="181" customWidth="1"/>
    <col min="256" max="256" width="16.42578125" style="181" customWidth="1"/>
    <col min="257" max="257" width="11" style="181" customWidth="1"/>
    <col min="258" max="258" width="14.140625" style="181" customWidth="1"/>
    <col min="259" max="259" width="9.28515625" style="181" customWidth="1"/>
    <col min="260" max="260" width="15" style="181" customWidth="1"/>
    <col min="261" max="261" width="10.28515625" style="181" customWidth="1"/>
    <col min="262" max="262" width="12.5703125" style="181" customWidth="1"/>
    <col min="263" max="263" width="8.85546875" style="181"/>
    <col min="264" max="264" width="12.85546875" style="181" customWidth="1"/>
    <col min="265" max="265" width="13" style="181" customWidth="1"/>
    <col min="266" max="509" width="8.85546875" style="181"/>
    <col min="510" max="510" width="45.5703125" style="181" customWidth="1"/>
    <col min="511" max="511" width="16.28515625" style="181" customWidth="1"/>
    <col min="512" max="512" width="16.42578125" style="181" customWidth="1"/>
    <col min="513" max="513" width="11" style="181" customWidth="1"/>
    <col min="514" max="514" width="14.140625" style="181" customWidth="1"/>
    <col min="515" max="515" width="9.28515625" style="181" customWidth="1"/>
    <col min="516" max="516" width="15" style="181" customWidth="1"/>
    <col min="517" max="517" width="10.28515625" style="181" customWidth="1"/>
    <col min="518" max="518" width="12.5703125" style="181" customWidth="1"/>
    <col min="519" max="519" width="8.85546875" style="181"/>
    <col min="520" max="520" width="12.85546875" style="181" customWidth="1"/>
    <col min="521" max="521" width="13" style="181" customWidth="1"/>
    <col min="522" max="765" width="8.85546875" style="181"/>
    <col min="766" max="766" width="45.5703125" style="181" customWidth="1"/>
    <col min="767" max="767" width="16.28515625" style="181" customWidth="1"/>
    <col min="768" max="768" width="16.42578125" style="181" customWidth="1"/>
    <col min="769" max="769" width="11" style="181" customWidth="1"/>
    <col min="770" max="770" width="14.140625" style="181" customWidth="1"/>
    <col min="771" max="771" width="9.28515625" style="181" customWidth="1"/>
    <col min="772" max="772" width="15" style="181" customWidth="1"/>
    <col min="773" max="773" width="10.28515625" style="181" customWidth="1"/>
    <col min="774" max="774" width="12.5703125" style="181" customWidth="1"/>
    <col min="775" max="775" width="8.85546875" style="181"/>
    <col min="776" max="776" width="12.85546875" style="181" customWidth="1"/>
    <col min="777" max="777" width="13" style="181" customWidth="1"/>
    <col min="778" max="1021" width="8.85546875" style="181"/>
    <col min="1022" max="1022" width="45.5703125" style="181" customWidth="1"/>
    <col min="1023" max="1023" width="16.28515625" style="181" customWidth="1"/>
    <col min="1024" max="1024" width="16.42578125" style="181" customWidth="1"/>
    <col min="1025" max="1025" width="11" style="181" customWidth="1"/>
    <col min="1026" max="1026" width="14.140625" style="181" customWidth="1"/>
    <col min="1027" max="1027" width="9.28515625" style="181" customWidth="1"/>
    <col min="1028" max="1028" width="15" style="181" customWidth="1"/>
    <col min="1029" max="1029" width="10.28515625" style="181" customWidth="1"/>
    <col min="1030" max="1030" width="12.5703125" style="181" customWidth="1"/>
    <col min="1031" max="1031" width="8.85546875" style="181"/>
    <col min="1032" max="1032" width="12.85546875" style="181" customWidth="1"/>
    <col min="1033" max="1033" width="13" style="181" customWidth="1"/>
    <col min="1034" max="1277" width="8.85546875" style="181"/>
    <col min="1278" max="1278" width="45.5703125" style="181" customWidth="1"/>
    <col min="1279" max="1279" width="16.28515625" style="181" customWidth="1"/>
    <col min="1280" max="1280" width="16.42578125" style="181" customWidth="1"/>
    <col min="1281" max="1281" width="11" style="181" customWidth="1"/>
    <col min="1282" max="1282" width="14.140625" style="181" customWidth="1"/>
    <col min="1283" max="1283" width="9.28515625" style="181" customWidth="1"/>
    <col min="1284" max="1284" width="15" style="181" customWidth="1"/>
    <col min="1285" max="1285" width="10.28515625" style="181" customWidth="1"/>
    <col min="1286" max="1286" width="12.5703125" style="181" customWidth="1"/>
    <col min="1287" max="1287" width="8.85546875" style="181"/>
    <col min="1288" max="1288" width="12.85546875" style="181" customWidth="1"/>
    <col min="1289" max="1289" width="13" style="181" customWidth="1"/>
    <col min="1290" max="1533" width="8.85546875" style="181"/>
    <col min="1534" max="1534" width="45.5703125" style="181" customWidth="1"/>
    <col min="1535" max="1535" width="16.28515625" style="181" customWidth="1"/>
    <col min="1536" max="1536" width="16.42578125" style="181" customWidth="1"/>
    <col min="1537" max="1537" width="11" style="181" customWidth="1"/>
    <col min="1538" max="1538" width="14.140625" style="181" customWidth="1"/>
    <col min="1539" max="1539" width="9.28515625" style="181" customWidth="1"/>
    <col min="1540" max="1540" width="15" style="181" customWidth="1"/>
    <col min="1541" max="1541" width="10.28515625" style="181" customWidth="1"/>
    <col min="1542" max="1542" width="12.5703125" style="181" customWidth="1"/>
    <col min="1543" max="1543" width="8.85546875" style="181"/>
    <col min="1544" max="1544" width="12.85546875" style="181" customWidth="1"/>
    <col min="1545" max="1545" width="13" style="181" customWidth="1"/>
    <col min="1546" max="1789" width="8.85546875" style="181"/>
    <col min="1790" max="1790" width="45.5703125" style="181" customWidth="1"/>
    <col min="1791" max="1791" width="16.28515625" style="181" customWidth="1"/>
    <col min="1792" max="1792" width="16.42578125" style="181" customWidth="1"/>
    <col min="1793" max="1793" width="11" style="181" customWidth="1"/>
    <col min="1794" max="1794" width="14.140625" style="181" customWidth="1"/>
    <col min="1795" max="1795" width="9.28515625" style="181" customWidth="1"/>
    <col min="1796" max="1796" width="15" style="181" customWidth="1"/>
    <col min="1797" max="1797" width="10.28515625" style="181" customWidth="1"/>
    <col min="1798" max="1798" width="12.5703125" style="181" customWidth="1"/>
    <col min="1799" max="1799" width="8.85546875" style="181"/>
    <col min="1800" max="1800" width="12.85546875" style="181" customWidth="1"/>
    <col min="1801" max="1801" width="13" style="181" customWidth="1"/>
    <col min="1802" max="2045" width="8.85546875" style="181"/>
    <col min="2046" max="2046" width="45.5703125" style="181" customWidth="1"/>
    <col min="2047" max="2047" width="16.28515625" style="181" customWidth="1"/>
    <col min="2048" max="2048" width="16.42578125" style="181" customWidth="1"/>
    <col min="2049" max="2049" width="11" style="181" customWidth="1"/>
    <col min="2050" max="2050" width="14.140625" style="181" customWidth="1"/>
    <col min="2051" max="2051" width="9.28515625" style="181" customWidth="1"/>
    <col min="2052" max="2052" width="15" style="181" customWidth="1"/>
    <col min="2053" max="2053" width="10.28515625" style="181" customWidth="1"/>
    <col min="2054" max="2054" width="12.5703125" style="181" customWidth="1"/>
    <col min="2055" max="2055" width="8.85546875" style="181"/>
    <col min="2056" max="2056" width="12.85546875" style="181" customWidth="1"/>
    <col min="2057" max="2057" width="13" style="181" customWidth="1"/>
    <col min="2058" max="2301" width="8.85546875" style="181"/>
    <col min="2302" max="2302" width="45.5703125" style="181" customWidth="1"/>
    <col min="2303" max="2303" width="16.28515625" style="181" customWidth="1"/>
    <col min="2304" max="2304" width="16.42578125" style="181" customWidth="1"/>
    <col min="2305" max="2305" width="11" style="181" customWidth="1"/>
    <col min="2306" max="2306" width="14.140625" style="181" customWidth="1"/>
    <col min="2307" max="2307" width="9.28515625" style="181" customWidth="1"/>
    <col min="2308" max="2308" width="15" style="181" customWidth="1"/>
    <col min="2309" max="2309" width="10.28515625" style="181" customWidth="1"/>
    <col min="2310" max="2310" width="12.5703125" style="181" customWidth="1"/>
    <col min="2311" max="2311" width="8.85546875" style="181"/>
    <col min="2312" max="2312" width="12.85546875" style="181" customWidth="1"/>
    <col min="2313" max="2313" width="13" style="181" customWidth="1"/>
    <col min="2314" max="2557" width="8.85546875" style="181"/>
    <col min="2558" max="2558" width="45.5703125" style="181" customWidth="1"/>
    <col min="2559" max="2559" width="16.28515625" style="181" customWidth="1"/>
    <col min="2560" max="2560" width="16.42578125" style="181" customWidth="1"/>
    <col min="2561" max="2561" width="11" style="181" customWidth="1"/>
    <col min="2562" max="2562" width="14.140625" style="181" customWidth="1"/>
    <col min="2563" max="2563" width="9.28515625" style="181" customWidth="1"/>
    <col min="2564" max="2564" width="15" style="181" customWidth="1"/>
    <col min="2565" max="2565" width="10.28515625" style="181" customWidth="1"/>
    <col min="2566" max="2566" width="12.5703125" style="181" customWidth="1"/>
    <col min="2567" max="2567" width="8.85546875" style="181"/>
    <col min="2568" max="2568" width="12.85546875" style="181" customWidth="1"/>
    <col min="2569" max="2569" width="13" style="181" customWidth="1"/>
    <col min="2570" max="2813" width="8.85546875" style="181"/>
    <col min="2814" max="2814" width="45.5703125" style="181" customWidth="1"/>
    <col min="2815" max="2815" width="16.28515625" style="181" customWidth="1"/>
    <col min="2816" max="2816" width="16.42578125" style="181" customWidth="1"/>
    <col min="2817" max="2817" width="11" style="181" customWidth="1"/>
    <col min="2818" max="2818" width="14.140625" style="181" customWidth="1"/>
    <col min="2819" max="2819" width="9.28515625" style="181" customWidth="1"/>
    <col min="2820" max="2820" width="15" style="181" customWidth="1"/>
    <col min="2821" max="2821" width="10.28515625" style="181" customWidth="1"/>
    <col min="2822" max="2822" width="12.5703125" style="181" customWidth="1"/>
    <col min="2823" max="2823" width="8.85546875" style="181"/>
    <col min="2824" max="2824" width="12.85546875" style="181" customWidth="1"/>
    <col min="2825" max="2825" width="13" style="181" customWidth="1"/>
    <col min="2826" max="3069" width="8.85546875" style="181"/>
    <col min="3070" max="3070" width="45.5703125" style="181" customWidth="1"/>
    <col min="3071" max="3071" width="16.28515625" style="181" customWidth="1"/>
    <col min="3072" max="3072" width="16.42578125" style="181" customWidth="1"/>
    <col min="3073" max="3073" width="11" style="181" customWidth="1"/>
    <col min="3074" max="3074" width="14.140625" style="181" customWidth="1"/>
    <col min="3075" max="3075" width="9.28515625" style="181" customWidth="1"/>
    <col min="3076" max="3076" width="15" style="181" customWidth="1"/>
    <col min="3077" max="3077" width="10.28515625" style="181" customWidth="1"/>
    <col min="3078" max="3078" width="12.5703125" style="181" customWidth="1"/>
    <col min="3079" max="3079" width="8.85546875" style="181"/>
    <col min="3080" max="3080" width="12.85546875" style="181" customWidth="1"/>
    <col min="3081" max="3081" width="13" style="181" customWidth="1"/>
    <col min="3082" max="3325" width="8.85546875" style="181"/>
    <col min="3326" max="3326" width="45.5703125" style="181" customWidth="1"/>
    <col min="3327" max="3327" width="16.28515625" style="181" customWidth="1"/>
    <col min="3328" max="3328" width="16.42578125" style="181" customWidth="1"/>
    <col min="3329" max="3329" width="11" style="181" customWidth="1"/>
    <col min="3330" max="3330" width="14.140625" style="181" customWidth="1"/>
    <col min="3331" max="3331" width="9.28515625" style="181" customWidth="1"/>
    <col min="3332" max="3332" width="15" style="181" customWidth="1"/>
    <col min="3333" max="3333" width="10.28515625" style="181" customWidth="1"/>
    <col min="3334" max="3334" width="12.5703125" style="181" customWidth="1"/>
    <col min="3335" max="3335" width="8.85546875" style="181"/>
    <col min="3336" max="3336" width="12.85546875" style="181" customWidth="1"/>
    <col min="3337" max="3337" width="13" style="181" customWidth="1"/>
    <col min="3338" max="3581" width="8.85546875" style="181"/>
    <col min="3582" max="3582" width="45.5703125" style="181" customWidth="1"/>
    <col min="3583" max="3583" width="16.28515625" style="181" customWidth="1"/>
    <col min="3584" max="3584" width="16.42578125" style="181" customWidth="1"/>
    <col min="3585" max="3585" width="11" style="181" customWidth="1"/>
    <col min="3586" max="3586" width="14.140625" style="181" customWidth="1"/>
    <col min="3587" max="3587" width="9.28515625" style="181" customWidth="1"/>
    <col min="3588" max="3588" width="15" style="181" customWidth="1"/>
    <col min="3589" max="3589" width="10.28515625" style="181" customWidth="1"/>
    <col min="3590" max="3590" width="12.5703125" style="181" customWidth="1"/>
    <col min="3591" max="3591" width="8.85546875" style="181"/>
    <col min="3592" max="3592" width="12.85546875" style="181" customWidth="1"/>
    <col min="3593" max="3593" width="13" style="181" customWidth="1"/>
    <col min="3594" max="3837" width="8.85546875" style="181"/>
    <col min="3838" max="3838" width="45.5703125" style="181" customWidth="1"/>
    <col min="3839" max="3839" width="16.28515625" style="181" customWidth="1"/>
    <col min="3840" max="3840" width="16.42578125" style="181" customWidth="1"/>
    <col min="3841" max="3841" width="11" style="181" customWidth="1"/>
    <col min="3842" max="3842" width="14.140625" style="181" customWidth="1"/>
    <col min="3843" max="3843" width="9.28515625" style="181" customWidth="1"/>
    <col min="3844" max="3844" width="15" style="181" customWidth="1"/>
    <col min="3845" max="3845" width="10.28515625" style="181" customWidth="1"/>
    <col min="3846" max="3846" width="12.5703125" style="181" customWidth="1"/>
    <col min="3847" max="3847" width="8.85546875" style="181"/>
    <col min="3848" max="3848" width="12.85546875" style="181" customWidth="1"/>
    <col min="3849" max="3849" width="13" style="181" customWidth="1"/>
    <col min="3850" max="4093" width="8.85546875" style="181"/>
    <col min="4094" max="4094" width="45.5703125" style="181" customWidth="1"/>
    <col min="4095" max="4095" width="16.28515625" style="181" customWidth="1"/>
    <col min="4096" max="4096" width="16.42578125" style="181" customWidth="1"/>
    <col min="4097" max="4097" width="11" style="181" customWidth="1"/>
    <col min="4098" max="4098" width="14.140625" style="181" customWidth="1"/>
    <col min="4099" max="4099" width="9.28515625" style="181" customWidth="1"/>
    <col min="4100" max="4100" width="15" style="181" customWidth="1"/>
    <col min="4101" max="4101" width="10.28515625" style="181" customWidth="1"/>
    <col min="4102" max="4102" width="12.5703125" style="181" customWidth="1"/>
    <col min="4103" max="4103" width="8.85546875" style="181"/>
    <col min="4104" max="4104" width="12.85546875" style="181" customWidth="1"/>
    <col min="4105" max="4105" width="13" style="181" customWidth="1"/>
    <col min="4106" max="4349" width="8.85546875" style="181"/>
    <col min="4350" max="4350" width="45.5703125" style="181" customWidth="1"/>
    <col min="4351" max="4351" width="16.28515625" style="181" customWidth="1"/>
    <col min="4352" max="4352" width="16.42578125" style="181" customWidth="1"/>
    <col min="4353" max="4353" width="11" style="181" customWidth="1"/>
    <col min="4354" max="4354" width="14.140625" style="181" customWidth="1"/>
    <col min="4355" max="4355" width="9.28515625" style="181" customWidth="1"/>
    <col min="4356" max="4356" width="15" style="181" customWidth="1"/>
    <col min="4357" max="4357" width="10.28515625" style="181" customWidth="1"/>
    <col min="4358" max="4358" width="12.5703125" style="181" customWidth="1"/>
    <col min="4359" max="4359" width="8.85546875" style="181"/>
    <col min="4360" max="4360" width="12.85546875" style="181" customWidth="1"/>
    <col min="4361" max="4361" width="13" style="181" customWidth="1"/>
    <col min="4362" max="4605" width="8.85546875" style="181"/>
    <col min="4606" max="4606" width="45.5703125" style="181" customWidth="1"/>
    <col min="4607" max="4607" width="16.28515625" style="181" customWidth="1"/>
    <col min="4608" max="4608" width="16.42578125" style="181" customWidth="1"/>
    <col min="4609" max="4609" width="11" style="181" customWidth="1"/>
    <col min="4610" max="4610" width="14.140625" style="181" customWidth="1"/>
    <col min="4611" max="4611" width="9.28515625" style="181" customWidth="1"/>
    <col min="4612" max="4612" width="15" style="181" customWidth="1"/>
    <col min="4613" max="4613" width="10.28515625" style="181" customWidth="1"/>
    <col min="4614" max="4614" width="12.5703125" style="181" customWidth="1"/>
    <col min="4615" max="4615" width="8.85546875" style="181"/>
    <col min="4616" max="4616" width="12.85546875" style="181" customWidth="1"/>
    <col min="4617" max="4617" width="13" style="181" customWidth="1"/>
    <col min="4618" max="4861" width="8.85546875" style="181"/>
    <col min="4862" max="4862" width="45.5703125" style="181" customWidth="1"/>
    <col min="4863" max="4863" width="16.28515625" style="181" customWidth="1"/>
    <col min="4864" max="4864" width="16.42578125" style="181" customWidth="1"/>
    <col min="4865" max="4865" width="11" style="181" customWidth="1"/>
    <col min="4866" max="4866" width="14.140625" style="181" customWidth="1"/>
    <col min="4867" max="4867" width="9.28515625" style="181" customWidth="1"/>
    <col min="4868" max="4868" width="15" style="181" customWidth="1"/>
    <col min="4869" max="4869" width="10.28515625" style="181" customWidth="1"/>
    <col min="4870" max="4870" width="12.5703125" style="181" customWidth="1"/>
    <col min="4871" max="4871" width="8.85546875" style="181"/>
    <col min="4872" max="4872" width="12.85546875" style="181" customWidth="1"/>
    <col min="4873" max="4873" width="13" style="181" customWidth="1"/>
    <col min="4874" max="5117" width="8.85546875" style="181"/>
    <col min="5118" max="5118" width="45.5703125" style="181" customWidth="1"/>
    <col min="5119" max="5119" width="16.28515625" style="181" customWidth="1"/>
    <col min="5120" max="5120" width="16.42578125" style="181" customWidth="1"/>
    <col min="5121" max="5121" width="11" style="181" customWidth="1"/>
    <col min="5122" max="5122" width="14.140625" style="181" customWidth="1"/>
    <col min="5123" max="5123" width="9.28515625" style="181" customWidth="1"/>
    <col min="5124" max="5124" width="15" style="181" customWidth="1"/>
    <col min="5125" max="5125" width="10.28515625" style="181" customWidth="1"/>
    <col min="5126" max="5126" width="12.5703125" style="181" customWidth="1"/>
    <col min="5127" max="5127" width="8.85546875" style="181"/>
    <col min="5128" max="5128" width="12.85546875" style="181" customWidth="1"/>
    <col min="5129" max="5129" width="13" style="181" customWidth="1"/>
    <col min="5130" max="5373" width="8.85546875" style="181"/>
    <col min="5374" max="5374" width="45.5703125" style="181" customWidth="1"/>
    <col min="5375" max="5375" width="16.28515625" style="181" customWidth="1"/>
    <col min="5376" max="5376" width="16.42578125" style="181" customWidth="1"/>
    <col min="5377" max="5377" width="11" style="181" customWidth="1"/>
    <col min="5378" max="5378" width="14.140625" style="181" customWidth="1"/>
    <col min="5379" max="5379" width="9.28515625" style="181" customWidth="1"/>
    <col min="5380" max="5380" width="15" style="181" customWidth="1"/>
    <col min="5381" max="5381" width="10.28515625" style="181" customWidth="1"/>
    <col min="5382" max="5382" width="12.5703125" style="181" customWidth="1"/>
    <col min="5383" max="5383" width="8.85546875" style="181"/>
    <col min="5384" max="5384" width="12.85546875" style="181" customWidth="1"/>
    <col min="5385" max="5385" width="13" style="181" customWidth="1"/>
    <col min="5386" max="5629" width="8.85546875" style="181"/>
    <col min="5630" max="5630" width="45.5703125" style="181" customWidth="1"/>
    <col min="5631" max="5631" width="16.28515625" style="181" customWidth="1"/>
    <col min="5632" max="5632" width="16.42578125" style="181" customWidth="1"/>
    <col min="5633" max="5633" width="11" style="181" customWidth="1"/>
    <col min="5634" max="5634" width="14.140625" style="181" customWidth="1"/>
    <col min="5635" max="5635" width="9.28515625" style="181" customWidth="1"/>
    <col min="5636" max="5636" width="15" style="181" customWidth="1"/>
    <col min="5637" max="5637" width="10.28515625" style="181" customWidth="1"/>
    <col min="5638" max="5638" width="12.5703125" style="181" customWidth="1"/>
    <col min="5639" max="5639" width="8.85546875" style="181"/>
    <col min="5640" max="5640" width="12.85546875" style="181" customWidth="1"/>
    <col min="5641" max="5641" width="13" style="181" customWidth="1"/>
    <col min="5642" max="5885" width="8.85546875" style="181"/>
    <col min="5886" max="5886" width="45.5703125" style="181" customWidth="1"/>
    <col min="5887" max="5887" width="16.28515625" style="181" customWidth="1"/>
    <col min="5888" max="5888" width="16.42578125" style="181" customWidth="1"/>
    <col min="5889" max="5889" width="11" style="181" customWidth="1"/>
    <col min="5890" max="5890" width="14.140625" style="181" customWidth="1"/>
    <col min="5891" max="5891" width="9.28515625" style="181" customWidth="1"/>
    <col min="5892" max="5892" width="15" style="181" customWidth="1"/>
    <col min="5893" max="5893" width="10.28515625" style="181" customWidth="1"/>
    <col min="5894" max="5894" width="12.5703125" style="181" customWidth="1"/>
    <col min="5895" max="5895" width="8.85546875" style="181"/>
    <col min="5896" max="5896" width="12.85546875" style="181" customWidth="1"/>
    <col min="5897" max="5897" width="13" style="181" customWidth="1"/>
    <col min="5898" max="6141" width="8.85546875" style="181"/>
    <col min="6142" max="6142" width="45.5703125" style="181" customWidth="1"/>
    <col min="6143" max="6143" width="16.28515625" style="181" customWidth="1"/>
    <col min="6144" max="6144" width="16.42578125" style="181" customWidth="1"/>
    <col min="6145" max="6145" width="11" style="181" customWidth="1"/>
    <col min="6146" max="6146" width="14.140625" style="181" customWidth="1"/>
    <col min="6147" max="6147" width="9.28515625" style="181" customWidth="1"/>
    <col min="6148" max="6148" width="15" style="181" customWidth="1"/>
    <col min="6149" max="6149" width="10.28515625" style="181" customWidth="1"/>
    <col min="6150" max="6150" width="12.5703125" style="181" customWidth="1"/>
    <col min="6151" max="6151" width="8.85546875" style="181"/>
    <col min="6152" max="6152" width="12.85546875" style="181" customWidth="1"/>
    <col min="6153" max="6153" width="13" style="181" customWidth="1"/>
    <col min="6154" max="6397" width="8.85546875" style="181"/>
    <col min="6398" max="6398" width="45.5703125" style="181" customWidth="1"/>
    <col min="6399" max="6399" width="16.28515625" style="181" customWidth="1"/>
    <col min="6400" max="6400" width="16.42578125" style="181" customWidth="1"/>
    <col min="6401" max="6401" width="11" style="181" customWidth="1"/>
    <col min="6402" max="6402" width="14.140625" style="181" customWidth="1"/>
    <col min="6403" max="6403" width="9.28515625" style="181" customWidth="1"/>
    <col min="6404" max="6404" width="15" style="181" customWidth="1"/>
    <col min="6405" max="6405" width="10.28515625" style="181" customWidth="1"/>
    <col min="6406" max="6406" width="12.5703125" style="181" customWidth="1"/>
    <col min="6407" max="6407" width="8.85546875" style="181"/>
    <col min="6408" max="6408" width="12.85546875" style="181" customWidth="1"/>
    <col min="6409" max="6409" width="13" style="181" customWidth="1"/>
    <col min="6410" max="6653" width="8.85546875" style="181"/>
    <col min="6654" max="6654" width="45.5703125" style="181" customWidth="1"/>
    <col min="6655" max="6655" width="16.28515625" style="181" customWidth="1"/>
    <col min="6656" max="6656" width="16.42578125" style="181" customWidth="1"/>
    <col min="6657" max="6657" width="11" style="181" customWidth="1"/>
    <col min="6658" max="6658" width="14.140625" style="181" customWidth="1"/>
    <col min="6659" max="6659" width="9.28515625" style="181" customWidth="1"/>
    <col min="6660" max="6660" width="15" style="181" customWidth="1"/>
    <col min="6661" max="6661" width="10.28515625" style="181" customWidth="1"/>
    <col min="6662" max="6662" width="12.5703125" style="181" customWidth="1"/>
    <col min="6663" max="6663" width="8.85546875" style="181"/>
    <col min="6664" max="6664" width="12.85546875" style="181" customWidth="1"/>
    <col min="6665" max="6665" width="13" style="181" customWidth="1"/>
    <col min="6666" max="6909" width="8.85546875" style="181"/>
    <col min="6910" max="6910" width="45.5703125" style="181" customWidth="1"/>
    <col min="6911" max="6911" width="16.28515625" style="181" customWidth="1"/>
    <col min="6912" max="6912" width="16.42578125" style="181" customWidth="1"/>
    <col min="6913" max="6913" width="11" style="181" customWidth="1"/>
    <col min="6914" max="6914" width="14.140625" style="181" customWidth="1"/>
    <col min="6915" max="6915" width="9.28515625" style="181" customWidth="1"/>
    <col min="6916" max="6916" width="15" style="181" customWidth="1"/>
    <col min="6917" max="6917" width="10.28515625" style="181" customWidth="1"/>
    <col min="6918" max="6918" width="12.5703125" style="181" customWidth="1"/>
    <col min="6919" max="6919" width="8.85546875" style="181"/>
    <col min="6920" max="6920" width="12.85546875" style="181" customWidth="1"/>
    <col min="6921" max="6921" width="13" style="181" customWidth="1"/>
    <col min="6922" max="7165" width="8.85546875" style="181"/>
    <col min="7166" max="7166" width="45.5703125" style="181" customWidth="1"/>
    <col min="7167" max="7167" width="16.28515625" style="181" customWidth="1"/>
    <col min="7168" max="7168" width="16.42578125" style="181" customWidth="1"/>
    <col min="7169" max="7169" width="11" style="181" customWidth="1"/>
    <col min="7170" max="7170" width="14.140625" style="181" customWidth="1"/>
    <col min="7171" max="7171" width="9.28515625" style="181" customWidth="1"/>
    <col min="7172" max="7172" width="15" style="181" customWidth="1"/>
    <col min="7173" max="7173" width="10.28515625" style="181" customWidth="1"/>
    <col min="7174" max="7174" width="12.5703125" style="181" customWidth="1"/>
    <col min="7175" max="7175" width="8.85546875" style="181"/>
    <col min="7176" max="7176" width="12.85546875" style="181" customWidth="1"/>
    <col min="7177" max="7177" width="13" style="181" customWidth="1"/>
    <col min="7178" max="7421" width="8.85546875" style="181"/>
    <col min="7422" max="7422" width="45.5703125" style="181" customWidth="1"/>
    <col min="7423" max="7423" width="16.28515625" style="181" customWidth="1"/>
    <col min="7424" max="7424" width="16.42578125" style="181" customWidth="1"/>
    <col min="7425" max="7425" width="11" style="181" customWidth="1"/>
    <col min="7426" max="7426" width="14.140625" style="181" customWidth="1"/>
    <col min="7427" max="7427" width="9.28515625" style="181" customWidth="1"/>
    <col min="7428" max="7428" width="15" style="181" customWidth="1"/>
    <col min="7429" max="7429" width="10.28515625" style="181" customWidth="1"/>
    <col min="7430" max="7430" width="12.5703125" style="181" customWidth="1"/>
    <col min="7431" max="7431" width="8.85546875" style="181"/>
    <col min="7432" max="7432" width="12.85546875" style="181" customWidth="1"/>
    <col min="7433" max="7433" width="13" style="181" customWidth="1"/>
    <col min="7434" max="7677" width="8.85546875" style="181"/>
    <col min="7678" max="7678" width="45.5703125" style="181" customWidth="1"/>
    <col min="7679" max="7679" width="16.28515625" style="181" customWidth="1"/>
    <col min="7680" max="7680" width="16.42578125" style="181" customWidth="1"/>
    <col min="7681" max="7681" width="11" style="181" customWidth="1"/>
    <col min="7682" max="7682" width="14.140625" style="181" customWidth="1"/>
    <col min="7683" max="7683" width="9.28515625" style="181" customWidth="1"/>
    <col min="7684" max="7684" width="15" style="181" customWidth="1"/>
    <col min="7685" max="7685" width="10.28515625" style="181" customWidth="1"/>
    <col min="7686" max="7686" width="12.5703125" style="181" customWidth="1"/>
    <col min="7687" max="7687" width="8.85546875" style="181"/>
    <col min="7688" max="7688" width="12.85546875" style="181" customWidth="1"/>
    <col min="7689" max="7689" width="13" style="181" customWidth="1"/>
    <col min="7690" max="7933" width="8.85546875" style="181"/>
    <col min="7934" max="7934" width="45.5703125" style="181" customWidth="1"/>
    <col min="7935" max="7935" width="16.28515625" style="181" customWidth="1"/>
    <col min="7936" max="7936" width="16.42578125" style="181" customWidth="1"/>
    <col min="7937" max="7937" width="11" style="181" customWidth="1"/>
    <col min="7938" max="7938" width="14.140625" style="181" customWidth="1"/>
    <col min="7939" max="7939" width="9.28515625" style="181" customWidth="1"/>
    <col min="7940" max="7940" width="15" style="181" customWidth="1"/>
    <col min="7941" max="7941" width="10.28515625" style="181" customWidth="1"/>
    <col min="7942" max="7942" width="12.5703125" style="181" customWidth="1"/>
    <col min="7943" max="7943" width="8.85546875" style="181"/>
    <col min="7944" max="7944" width="12.85546875" style="181" customWidth="1"/>
    <col min="7945" max="7945" width="13" style="181" customWidth="1"/>
    <col min="7946" max="8189" width="8.85546875" style="181"/>
    <col min="8190" max="8190" width="45.5703125" style="181" customWidth="1"/>
    <col min="8191" max="8191" width="16.28515625" style="181" customWidth="1"/>
    <col min="8192" max="8192" width="16.42578125" style="181" customWidth="1"/>
    <col min="8193" max="8193" width="11" style="181" customWidth="1"/>
    <col min="8194" max="8194" width="14.140625" style="181" customWidth="1"/>
    <col min="8195" max="8195" width="9.28515625" style="181" customWidth="1"/>
    <col min="8196" max="8196" width="15" style="181" customWidth="1"/>
    <col min="8197" max="8197" width="10.28515625" style="181" customWidth="1"/>
    <col min="8198" max="8198" width="12.5703125" style="181" customWidth="1"/>
    <col min="8199" max="8199" width="8.85546875" style="181"/>
    <col min="8200" max="8200" width="12.85546875" style="181" customWidth="1"/>
    <col min="8201" max="8201" width="13" style="181" customWidth="1"/>
    <col min="8202" max="8445" width="8.85546875" style="181"/>
    <col min="8446" max="8446" width="45.5703125" style="181" customWidth="1"/>
    <col min="8447" max="8447" width="16.28515625" style="181" customWidth="1"/>
    <col min="8448" max="8448" width="16.42578125" style="181" customWidth="1"/>
    <col min="8449" max="8449" width="11" style="181" customWidth="1"/>
    <col min="8450" max="8450" width="14.140625" style="181" customWidth="1"/>
    <col min="8451" max="8451" width="9.28515625" style="181" customWidth="1"/>
    <col min="8452" max="8452" width="15" style="181" customWidth="1"/>
    <col min="8453" max="8453" width="10.28515625" style="181" customWidth="1"/>
    <col min="8454" max="8454" width="12.5703125" style="181" customWidth="1"/>
    <col min="8455" max="8455" width="8.85546875" style="181"/>
    <col min="8456" max="8456" width="12.85546875" style="181" customWidth="1"/>
    <col min="8457" max="8457" width="13" style="181" customWidth="1"/>
    <col min="8458" max="8701" width="8.85546875" style="181"/>
    <col min="8702" max="8702" width="45.5703125" style="181" customWidth="1"/>
    <col min="8703" max="8703" width="16.28515625" style="181" customWidth="1"/>
    <col min="8704" max="8704" width="16.42578125" style="181" customWidth="1"/>
    <col min="8705" max="8705" width="11" style="181" customWidth="1"/>
    <col min="8706" max="8706" width="14.140625" style="181" customWidth="1"/>
    <col min="8707" max="8707" width="9.28515625" style="181" customWidth="1"/>
    <col min="8708" max="8708" width="15" style="181" customWidth="1"/>
    <col min="8709" max="8709" width="10.28515625" style="181" customWidth="1"/>
    <col min="8710" max="8710" width="12.5703125" style="181" customWidth="1"/>
    <col min="8711" max="8711" width="8.85546875" style="181"/>
    <col min="8712" max="8712" width="12.85546875" style="181" customWidth="1"/>
    <col min="8713" max="8713" width="13" style="181" customWidth="1"/>
    <col min="8714" max="8957" width="8.85546875" style="181"/>
    <col min="8958" max="8958" width="45.5703125" style="181" customWidth="1"/>
    <col min="8959" max="8959" width="16.28515625" style="181" customWidth="1"/>
    <col min="8960" max="8960" width="16.42578125" style="181" customWidth="1"/>
    <col min="8961" max="8961" width="11" style="181" customWidth="1"/>
    <col min="8962" max="8962" width="14.140625" style="181" customWidth="1"/>
    <col min="8963" max="8963" width="9.28515625" style="181" customWidth="1"/>
    <col min="8964" max="8964" width="15" style="181" customWidth="1"/>
    <col min="8965" max="8965" width="10.28515625" style="181" customWidth="1"/>
    <col min="8966" max="8966" width="12.5703125" style="181" customWidth="1"/>
    <col min="8967" max="8967" width="8.85546875" style="181"/>
    <col min="8968" max="8968" width="12.85546875" style="181" customWidth="1"/>
    <col min="8969" max="8969" width="13" style="181" customWidth="1"/>
    <col min="8970" max="9213" width="8.85546875" style="181"/>
    <col min="9214" max="9214" width="45.5703125" style="181" customWidth="1"/>
    <col min="9215" max="9215" width="16.28515625" style="181" customWidth="1"/>
    <col min="9216" max="9216" width="16.42578125" style="181" customWidth="1"/>
    <col min="9217" max="9217" width="11" style="181" customWidth="1"/>
    <col min="9218" max="9218" width="14.140625" style="181" customWidth="1"/>
    <col min="9219" max="9219" width="9.28515625" style="181" customWidth="1"/>
    <col min="9220" max="9220" width="15" style="181" customWidth="1"/>
    <col min="9221" max="9221" width="10.28515625" style="181" customWidth="1"/>
    <col min="9222" max="9222" width="12.5703125" style="181" customWidth="1"/>
    <col min="9223" max="9223" width="8.85546875" style="181"/>
    <col min="9224" max="9224" width="12.85546875" style="181" customWidth="1"/>
    <col min="9225" max="9225" width="13" style="181" customWidth="1"/>
    <col min="9226" max="9469" width="8.85546875" style="181"/>
    <col min="9470" max="9470" width="45.5703125" style="181" customWidth="1"/>
    <col min="9471" max="9471" width="16.28515625" style="181" customWidth="1"/>
    <col min="9472" max="9472" width="16.42578125" style="181" customWidth="1"/>
    <col min="9473" max="9473" width="11" style="181" customWidth="1"/>
    <col min="9474" max="9474" width="14.140625" style="181" customWidth="1"/>
    <col min="9475" max="9475" width="9.28515625" style="181" customWidth="1"/>
    <col min="9476" max="9476" width="15" style="181" customWidth="1"/>
    <col min="9477" max="9477" width="10.28515625" style="181" customWidth="1"/>
    <col min="9478" max="9478" width="12.5703125" style="181" customWidth="1"/>
    <col min="9479" max="9479" width="8.85546875" style="181"/>
    <col min="9480" max="9480" width="12.85546875" style="181" customWidth="1"/>
    <col min="9481" max="9481" width="13" style="181" customWidth="1"/>
    <col min="9482" max="9725" width="8.85546875" style="181"/>
    <col min="9726" max="9726" width="45.5703125" style="181" customWidth="1"/>
    <col min="9727" max="9727" width="16.28515625" style="181" customWidth="1"/>
    <col min="9728" max="9728" width="16.42578125" style="181" customWidth="1"/>
    <col min="9729" max="9729" width="11" style="181" customWidth="1"/>
    <col min="9730" max="9730" width="14.140625" style="181" customWidth="1"/>
    <col min="9731" max="9731" width="9.28515625" style="181" customWidth="1"/>
    <col min="9732" max="9732" width="15" style="181" customWidth="1"/>
    <col min="9733" max="9733" width="10.28515625" style="181" customWidth="1"/>
    <col min="9734" max="9734" width="12.5703125" style="181" customWidth="1"/>
    <col min="9735" max="9735" width="8.85546875" style="181"/>
    <col min="9736" max="9736" width="12.85546875" style="181" customWidth="1"/>
    <col min="9737" max="9737" width="13" style="181" customWidth="1"/>
    <col min="9738" max="9981" width="8.85546875" style="181"/>
    <col min="9982" max="9982" width="45.5703125" style="181" customWidth="1"/>
    <col min="9983" max="9983" width="16.28515625" style="181" customWidth="1"/>
    <col min="9984" max="9984" width="16.42578125" style="181" customWidth="1"/>
    <col min="9985" max="9985" width="11" style="181" customWidth="1"/>
    <col min="9986" max="9986" width="14.140625" style="181" customWidth="1"/>
    <col min="9987" max="9987" width="9.28515625" style="181" customWidth="1"/>
    <col min="9988" max="9988" width="15" style="181" customWidth="1"/>
    <col min="9989" max="9989" width="10.28515625" style="181" customWidth="1"/>
    <col min="9990" max="9990" width="12.5703125" style="181" customWidth="1"/>
    <col min="9991" max="9991" width="8.85546875" style="181"/>
    <col min="9992" max="9992" width="12.85546875" style="181" customWidth="1"/>
    <col min="9993" max="9993" width="13" style="181" customWidth="1"/>
    <col min="9994" max="10237" width="8.85546875" style="181"/>
    <col min="10238" max="10238" width="45.5703125" style="181" customWidth="1"/>
    <col min="10239" max="10239" width="16.28515625" style="181" customWidth="1"/>
    <col min="10240" max="10240" width="16.42578125" style="181" customWidth="1"/>
    <col min="10241" max="10241" width="11" style="181" customWidth="1"/>
    <col min="10242" max="10242" width="14.140625" style="181" customWidth="1"/>
    <col min="10243" max="10243" width="9.28515625" style="181" customWidth="1"/>
    <col min="10244" max="10244" width="15" style="181" customWidth="1"/>
    <col min="10245" max="10245" width="10.28515625" style="181" customWidth="1"/>
    <col min="10246" max="10246" width="12.5703125" style="181" customWidth="1"/>
    <col min="10247" max="10247" width="8.85546875" style="181"/>
    <col min="10248" max="10248" width="12.85546875" style="181" customWidth="1"/>
    <col min="10249" max="10249" width="13" style="181" customWidth="1"/>
    <col min="10250" max="10493" width="8.85546875" style="181"/>
    <col min="10494" max="10494" width="45.5703125" style="181" customWidth="1"/>
    <col min="10495" max="10495" width="16.28515625" style="181" customWidth="1"/>
    <col min="10496" max="10496" width="16.42578125" style="181" customWidth="1"/>
    <col min="10497" max="10497" width="11" style="181" customWidth="1"/>
    <col min="10498" max="10498" width="14.140625" style="181" customWidth="1"/>
    <col min="10499" max="10499" width="9.28515625" style="181" customWidth="1"/>
    <col min="10500" max="10500" width="15" style="181" customWidth="1"/>
    <col min="10501" max="10501" width="10.28515625" style="181" customWidth="1"/>
    <col min="10502" max="10502" width="12.5703125" style="181" customWidth="1"/>
    <col min="10503" max="10503" width="8.85546875" style="181"/>
    <col min="10504" max="10504" width="12.85546875" style="181" customWidth="1"/>
    <col min="10505" max="10505" width="13" style="181" customWidth="1"/>
    <col min="10506" max="10749" width="8.85546875" style="181"/>
    <col min="10750" max="10750" width="45.5703125" style="181" customWidth="1"/>
    <col min="10751" max="10751" width="16.28515625" style="181" customWidth="1"/>
    <col min="10752" max="10752" width="16.42578125" style="181" customWidth="1"/>
    <col min="10753" max="10753" width="11" style="181" customWidth="1"/>
    <col min="10754" max="10754" width="14.140625" style="181" customWidth="1"/>
    <col min="10755" max="10755" width="9.28515625" style="181" customWidth="1"/>
    <col min="10756" max="10756" width="15" style="181" customWidth="1"/>
    <col min="10757" max="10757" width="10.28515625" style="181" customWidth="1"/>
    <col min="10758" max="10758" width="12.5703125" style="181" customWidth="1"/>
    <col min="10759" max="10759" width="8.85546875" style="181"/>
    <col min="10760" max="10760" width="12.85546875" style="181" customWidth="1"/>
    <col min="10761" max="10761" width="13" style="181" customWidth="1"/>
    <col min="10762" max="11005" width="8.85546875" style="181"/>
    <col min="11006" max="11006" width="45.5703125" style="181" customWidth="1"/>
    <col min="11007" max="11007" width="16.28515625" style="181" customWidth="1"/>
    <col min="11008" max="11008" width="16.42578125" style="181" customWidth="1"/>
    <col min="11009" max="11009" width="11" style="181" customWidth="1"/>
    <col min="11010" max="11010" width="14.140625" style="181" customWidth="1"/>
    <col min="11011" max="11011" width="9.28515625" style="181" customWidth="1"/>
    <col min="11012" max="11012" width="15" style="181" customWidth="1"/>
    <col min="11013" max="11013" width="10.28515625" style="181" customWidth="1"/>
    <col min="11014" max="11014" width="12.5703125" style="181" customWidth="1"/>
    <col min="11015" max="11015" width="8.85546875" style="181"/>
    <col min="11016" max="11016" width="12.85546875" style="181" customWidth="1"/>
    <col min="11017" max="11017" width="13" style="181" customWidth="1"/>
    <col min="11018" max="11261" width="8.85546875" style="181"/>
    <col min="11262" max="11262" width="45.5703125" style="181" customWidth="1"/>
    <col min="11263" max="11263" width="16.28515625" style="181" customWidth="1"/>
    <col min="11264" max="11264" width="16.42578125" style="181" customWidth="1"/>
    <col min="11265" max="11265" width="11" style="181" customWidth="1"/>
    <col min="11266" max="11266" width="14.140625" style="181" customWidth="1"/>
    <col min="11267" max="11267" width="9.28515625" style="181" customWidth="1"/>
    <col min="11268" max="11268" width="15" style="181" customWidth="1"/>
    <col min="11269" max="11269" width="10.28515625" style="181" customWidth="1"/>
    <col min="11270" max="11270" width="12.5703125" style="181" customWidth="1"/>
    <col min="11271" max="11271" width="8.85546875" style="181"/>
    <col min="11272" max="11272" width="12.85546875" style="181" customWidth="1"/>
    <col min="11273" max="11273" width="13" style="181" customWidth="1"/>
    <col min="11274" max="11517" width="8.85546875" style="181"/>
    <col min="11518" max="11518" width="45.5703125" style="181" customWidth="1"/>
    <col min="11519" max="11519" width="16.28515625" style="181" customWidth="1"/>
    <col min="11520" max="11520" width="16.42578125" style="181" customWidth="1"/>
    <col min="11521" max="11521" width="11" style="181" customWidth="1"/>
    <col min="11522" max="11522" width="14.140625" style="181" customWidth="1"/>
    <col min="11523" max="11523" width="9.28515625" style="181" customWidth="1"/>
    <col min="11524" max="11524" width="15" style="181" customWidth="1"/>
    <col min="11525" max="11525" width="10.28515625" style="181" customWidth="1"/>
    <col min="11526" max="11526" width="12.5703125" style="181" customWidth="1"/>
    <col min="11527" max="11527" width="8.85546875" style="181"/>
    <col min="11528" max="11528" width="12.85546875" style="181" customWidth="1"/>
    <col min="11529" max="11529" width="13" style="181" customWidth="1"/>
    <col min="11530" max="11773" width="8.85546875" style="181"/>
    <col min="11774" max="11774" width="45.5703125" style="181" customWidth="1"/>
    <col min="11775" max="11775" width="16.28515625" style="181" customWidth="1"/>
    <col min="11776" max="11776" width="16.42578125" style="181" customWidth="1"/>
    <col min="11777" max="11777" width="11" style="181" customWidth="1"/>
    <col min="11778" max="11778" width="14.140625" style="181" customWidth="1"/>
    <col min="11779" max="11779" width="9.28515625" style="181" customWidth="1"/>
    <col min="11780" max="11780" width="15" style="181" customWidth="1"/>
    <col min="11781" max="11781" width="10.28515625" style="181" customWidth="1"/>
    <col min="11782" max="11782" width="12.5703125" style="181" customWidth="1"/>
    <col min="11783" max="11783" width="8.85546875" style="181"/>
    <col min="11784" max="11784" width="12.85546875" style="181" customWidth="1"/>
    <col min="11785" max="11785" width="13" style="181" customWidth="1"/>
    <col min="11786" max="12029" width="8.85546875" style="181"/>
    <col min="12030" max="12030" width="45.5703125" style="181" customWidth="1"/>
    <col min="12031" max="12031" width="16.28515625" style="181" customWidth="1"/>
    <col min="12032" max="12032" width="16.42578125" style="181" customWidth="1"/>
    <col min="12033" max="12033" width="11" style="181" customWidth="1"/>
    <col min="12034" max="12034" width="14.140625" style="181" customWidth="1"/>
    <col min="12035" max="12035" width="9.28515625" style="181" customWidth="1"/>
    <col min="12036" max="12036" width="15" style="181" customWidth="1"/>
    <col min="12037" max="12037" width="10.28515625" style="181" customWidth="1"/>
    <col min="12038" max="12038" width="12.5703125" style="181" customWidth="1"/>
    <col min="12039" max="12039" width="8.85546875" style="181"/>
    <col min="12040" max="12040" width="12.85546875" style="181" customWidth="1"/>
    <col min="12041" max="12041" width="13" style="181" customWidth="1"/>
    <col min="12042" max="12285" width="8.85546875" style="181"/>
    <col min="12286" max="12286" width="45.5703125" style="181" customWidth="1"/>
    <col min="12287" max="12287" width="16.28515625" style="181" customWidth="1"/>
    <col min="12288" max="12288" width="16.42578125" style="181" customWidth="1"/>
    <col min="12289" max="12289" width="11" style="181" customWidth="1"/>
    <col min="12290" max="12290" width="14.140625" style="181" customWidth="1"/>
    <col min="12291" max="12291" width="9.28515625" style="181" customWidth="1"/>
    <col min="12292" max="12292" width="15" style="181" customWidth="1"/>
    <col min="12293" max="12293" width="10.28515625" style="181" customWidth="1"/>
    <col min="12294" max="12294" width="12.5703125" style="181" customWidth="1"/>
    <col min="12295" max="12295" width="8.85546875" style="181"/>
    <col min="12296" max="12296" width="12.85546875" style="181" customWidth="1"/>
    <col min="12297" max="12297" width="13" style="181" customWidth="1"/>
    <col min="12298" max="12541" width="8.85546875" style="181"/>
    <col min="12542" max="12542" width="45.5703125" style="181" customWidth="1"/>
    <col min="12543" max="12543" width="16.28515625" style="181" customWidth="1"/>
    <col min="12544" max="12544" width="16.42578125" style="181" customWidth="1"/>
    <col min="12545" max="12545" width="11" style="181" customWidth="1"/>
    <col min="12546" max="12546" width="14.140625" style="181" customWidth="1"/>
    <col min="12547" max="12547" width="9.28515625" style="181" customWidth="1"/>
    <col min="12548" max="12548" width="15" style="181" customWidth="1"/>
    <col min="12549" max="12549" width="10.28515625" style="181" customWidth="1"/>
    <col min="12550" max="12550" width="12.5703125" style="181" customWidth="1"/>
    <col min="12551" max="12551" width="8.85546875" style="181"/>
    <col min="12552" max="12552" width="12.85546875" style="181" customWidth="1"/>
    <col min="12553" max="12553" width="13" style="181" customWidth="1"/>
    <col min="12554" max="12797" width="8.85546875" style="181"/>
    <col min="12798" max="12798" width="45.5703125" style="181" customWidth="1"/>
    <col min="12799" max="12799" width="16.28515625" style="181" customWidth="1"/>
    <col min="12800" max="12800" width="16.42578125" style="181" customWidth="1"/>
    <col min="12801" max="12801" width="11" style="181" customWidth="1"/>
    <col min="12802" max="12802" width="14.140625" style="181" customWidth="1"/>
    <col min="12803" max="12803" width="9.28515625" style="181" customWidth="1"/>
    <col min="12804" max="12804" width="15" style="181" customWidth="1"/>
    <col min="12805" max="12805" width="10.28515625" style="181" customWidth="1"/>
    <col min="12806" max="12806" width="12.5703125" style="181" customWidth="1"/>
    <col min="12807" max="12807" width="8.85546875" style="181"/>
    <col min="12808" max="12808" width="12.85546875" style="181" customWidth="1"/>
    <col min="12809" max="12809" width="13" style="181" customWidth="1"/>
    <col min="12810" max="13053" width="8.85546875" style="181"/>
    <col min="13054" max="13054" width="45.5703125" style="181" customWidth="1"/>
    <col min="13055" max="13055" width="16.28515625" style="181" customWidth="1"/>
    <col min="13056" max="13056" width="16.42578125" style="181" customWidth="1"/>
    <col min="13057" max="13057" width="11" style="181" customWidth="1"/>
    <col min="13058" max="13058" width="14.140625" style="181" customWidth="1"/>
    <col min="13059" max="13059" width="9.28515625" style="181" customWidth="1"/>
    <col min="13060" max="13060" width="15" style="181" customWidth="1"/>
    <col min="13061" max="13061" width="10.28515625" style="181" customWidth="1"/>
    <col min="13062" max="13062" width="12.5703125" style="181" customWidth="1"/>
    <col min="13063" max="13063" width="8.85546875" style="181"/>
    <col min="13064" max="13064" width="12.85546875" style="181" customWidth="1"/>
    <col min="13065" max="13065" width="13" style="181" customWidth="1"/>
    <col min="13066" max="13309" width="8.85546875" style="181"/>
    <col min="13310" max="13310" width="45.5703125" style="181" customWidth="1"/>
    <col min="13311" max="13311" width="16.28515625" style="181" customWidth="1"/>
    <col min="13312" max="13312" width="16.42578125" style="181" customWidth="1"/>
    <col min="13313" max="13313" width="11" style="181" customWidth="1"/>
    <col min="13314" max="13314" width="14.140625" style="181" customWidth="1"/>
    <col min="13315" max="13315" width="9.28515625" style="181" customWidth="1"/>
    <col min="13316" max="13316" width="15" style="181" customWidth="1"/>
    <col min="13317" max="13317" width="10.28515625" style="181" customWidth="1"/>
    <col min="13318" max="13318" width="12.5703125" style="181" customWidth="1"/>
    <col min="13319" max="13319" width="8.85546875" style="181"/>
    <col min="13320" max="13320" width="12.85546875" style="181" customWidth="1"/>
    <col min="13321" max="13321" width="13" style="181" customWidth="1"/>
    <col min="13322" max="13565" width="8.85546875" style="181"/>
    <col min="13566" max="13566" width="45.5703125" style="181" customWidth="1"/>
    <col min="13567" max="13567" width="16.28515625" style="181" customWidth="1"/>
    <col min="13568" max="13568" width="16.42578125" style="181" customWidth="1"/>
    <col min="13569" max="13569" width="11" style="181" customWidth="1"/>
    <col min="13570" max="13570" width="14.140625" style="181" customWidth="1"/>
    <col min="13571" max="13571" width="9.28515625" style="181" customWidth="1"/>
    <col min="13572" max="13572" width="15" style="181" customWidth="1"/>
    <col min="13573" max="13573" width="10.28515625" style="181" customWidth="1"/>
    <col min="13574" max="13574" width="12.5703125" style="181" customWidth="1"/>
    <col min="13575" max="13575" width="8.85546875" style="181"/>
    <col min="13576" max="13576" width="12.85546875" style="181" customWidth="1"/>
    <col min="13577" max="13577" width="13" style="181" customWidth="1"/>
    <col min="13578" max="13821" width="8.85546875" style="181"/>
    <col min="13822" max="13822" width="45.5703125" style="181" customWidth="1"/>
    <col min="13823" max="13823" width="16.28515625" style="181" customWidth="1"/>
    <col min="13824" max="13824" width="16.42578125" style="181" customWidth="1"/>
    <col min="13825" max="13825" width="11" style="181" customWidth="1"/>
    <col min="13826" max="13826" width="14.140625" style="181" customWidth="1"/>
    <col min="13827" max="13827" width="9.28515625" style="181" customWidth="1"/>
    <col min="13828" max="13828" width="15" style="181" customWidth="1"/>
    <col min="13829" max="13829" width="10.28515625" style="181" customWidth="1"/>
    <col min="13830" max="13830" width="12.5703125" style="181" customWidth="1"/>
    <col min="13831" max="13831" width="8.85546875" style="181"/>
    <col min="13832" max="13832" width="12.85546875" style="181" customWidth="1"/>
    <col min="13833" max="13833" width="13" style="181" customWidth="1"/>
    <col min="13834" max="14077" width="8.85546875" style="181"/>
    <col min="14078" max="14078" width="45.5703125" style="181" customWidth="1"/>
    <col min="14079" max="14079" width="16.28515625" style="181" customWidth="1"/>
    <col min="14080" max="14080" width="16.42578125" style="181" customWidth="1"/>
    <col min="14081" max="14081" width="11" style="181" customWidth="1"/>
    <col min="14082" max="14082" width="14.140625" style="181" customWidth="1"/>
    <col min="14083" max="14083" width="9.28515625" style="181" customWidth="1"/>
    <col min="14084" max="14084" width="15" style="181" customWidth="1"/>
    <col min="14085" max="14085" width="10.28515625" style="181" customWidth="1"/>
    <col min="14086" max="14086" width="12.5703125" style="181" customWidth="1"/>
    <col min="14087" max="14087" width="8.85546875" style="181"/>
    <col min="14088" max="14088" width="12.85546875" style="181" customWidth="1"/>
    <col min="14089" max="14089" width="13" style="181" customWidth="1"/>
    <col min="14090" max="14333" width="8.85546875" style="181"/>
    <col min="14334" max="14334" width="45.5703125" style="181" customWidth="1"/>
    <col min="14335" max="14335" width="16.28515625" style="181" customWidth="1"/>
    <col min="14336" max="14336" width="16.42578125" style="181" customWidth="1"/>
    <col min="14337" max="14337" width="11" style="181" customWidth="1"/>
    <col min="14338" max="14338" width="14.140625" style="181" customWidth="1"/>
    <col min="14339" max="14339" width="9.28515625" style="181" customWidth="1"/>
    <col min="14340" max="14340" width="15" style="181" customWidth="1"/>
    <col min="14341" max="14341" width="10.28515625" style="181" customWidth="1"/>
    <col min="14342" max="14342" width="12.5703125" style="181" customWidth="1"/>
    <col min="14343" max="14343" width="8.85546875" style="181"/>
    <col min="14344" max="14344" width="12.85546875" style="181" customWidth="1"/>
    <col min="14345" max="14345" width="13" style="181" customWidth="1"/>
    <col min="14346" max="14589" width="8.85546875" style="181"/>
    <col min="14590" max="14590" width="45.5703125" style="181" customWidth="1"/>
    <col min="14591" max="14591" width="16.28515625" style="181" customWidth="1"/>
    <col min="14592" max="14592" width="16.42578125" style="181" customWidth="1"/>
    <col min="14593" max="14593" width="11" style="181" customWidth="1"/>
    <col min="14594" max="14594" width="14.140625" style="181" customWidth="1"/>
    <col min="14595" max="14595" width="9.28515625" style="181" customWidth="1"/>
    <col min="14596" max="14596" width="15" style="181" customWidth="1"/>
    <col min="14597" max="14597" width="10.28515625" style="181" customWidth="1"/>
    <col min="14598" max="14598" width="12.5703125" style="181" customWidth="1"/>
    <col min="14599" max="14599" width="8.85546875" style="181"/>
    <col min="14600" max="14600" width="12.85546875" style="181" customWidth="1"/>
    <col min="14601" max="14601" width="13" style="181" customWidth="1"/>
    <col min="14602" max="14845" width="8.85546875" style="181"/>
    <col min="14846" max="14846" width="45.5703125" style="181" customWidth="1"/>
    <col min="14847" max="14847" width="16.28515625" style="181" customWidth="1"/>
    <col min="14848" max="14848" width="16.42578125" style="181" customWidth="1"/>
    <col min="14849" max="14849" width="11" style="181" customWidth="1"/>
    <col min="14850" max="14850" width="14.140625" style="181" customWidth="1"/>
    <col min="14851" max="14851" width="9.28515625" style="181" customWidth="1"/>
    <col min="14852" max="14852" width="15" style="181" customWidth="1"/>
    <col min="14853" max="14853" width="10.28515625" style="181" customWidth="1"/>
    <col min="14854" max="14854" width="12.5703125" style="181" customWidth="1"/>
    <col min="14855" max="14855" width="8.85546875" style="181"/>
    <col min="14856" max="14856" width="12.85546875" style="181" customWidth="1"/>
    <col min="14857" max="14857" width="13" style="181" customWidth="1"/>
    <col min="14858" max="15101" width="8.85546875" style="181"/>
    <col min="15102" max="15102" width="45.5703125" style="181" customWidth="1"/>
    <col min="15103" max="15103" width="16.28515625" style="181" customWidth="1"/>
    <col min="15104" max="15104" width="16.42578125" style="181" customWidth="1"/>
    <col min="15105" max="15105" width="11" style="181" customWidth="1"/>
    <col min="15106" max="15106" width="14.140625" style="181" customWidth="1"/>
    <col min="15107" max="15107" width="9.28515625" style="181" customWidth="1"/>
    <col min="15108" max="15108" width="15" style="181" customWidth="1"/>
    <col min="15109" max="15109" width="10.28515625" style="181" customWidth="1"/>
    <col min="15110" max="15110" width="12.5703125" style="181" customWidth="1"/>
    <col min="15111" max="15111" width="8.85546875" style="181"/>
    <col min="15112" max="15112" width="12.85546875" style="181" customWidth="1"/>
    <col min="15113" max="15113" width="13" style="181" customWidth="1"/>
    <col min="15114" max="15357" width="8.85546875" style="181"/>
    <col min="15358" max="15358" width="45.5703125" style="181" customWidth="1"/>
    <col min="15359" max="15359" width="16.28515625" style="181" customWidth="1"/>
    <col min="15360" max="15360" width="16.42578125" style="181" customWidth="1"/>
    <col min="15361" max="15361" width="11" style="181" customWidth="1"/>
    <col min="15362" max="15362" width="14.140625" style="181" customWidth="1"/>
    <col min="15363" max="15363" width="9.28515625" style="181" customWidth="1"/>
    <col min="15364" max="15364" width="15" style="181" customWidth="1"/>
    <col min="15365" max="15365" width="10.28515625" style="181" customWidth="1"/>
    <col min="15366" max="15366" width="12.5703125" style="181" customWidth="1"/>
    <col min="15367" max="15367" width="8.85546875" style="181"/>
    <col min="15368" max="15368" width="12.85546875" style="181" customWidth="1"/>
    <col min="15369" max="15369" width="13" style="181" customWidth="1"/>
    <col min="15370" max="15613" width="8.85546875" style="181"/>
    <col min="15614" max="15614" width="45.5703125" style="181" customWidth="1"/>
    <col min="15615" max="15615" width="16.28515625" style="181" customWidth="1"/>
    <col min="15616" max="15616" width="16.42578125" style="181" customWidth="1"/>
    <col min="15617" max="15617" width="11" style="181" customWidth="1"/>
    <col min="15618" max="15618" width="14.140625" style="181" customWidth="1"/>
    <col min="15619" max="15619" width="9.28515625" style="181" customWidth="1"/>
    <col min="15620" max="15620" width="15" style="181" customWidth="1"/>
    <col min="15621" max="15621" width="10.28515625" style="181" customWidth="1"/>
    <col min="15622" max="15622" width="12.5703125" style="181" customWidth="1"/>
    <col min="15623" max="15623" width="8.85546875" style="181"/>
    <col min="15624" max="15624" width="12.85546875" style="181" customWidth="1"/>
    <col min="15625" max="15625" width="13" style="181" customWidth="1"/>
    <col min="15626" max="15869" width="8.85546875" style="181"/>
    <col min="15870" max="15870" width="45.5703125" style="181" customWidth="1"/>
    <col min="15871" max="15871" width="16.28515625" style="181" customWidth="1"/>
    <col min="15872" max="15872" width="16.42578125" style="181" customWidth="1"/>
    <col min="15873" max="15873" width="11" style="181" customWidth="1"/>
    <col min="15874" max="15874" width="14.140625" style="181" customWidth="1"/>
    <col min="15875" max="15875" width="9.28515625" style="181" customWidth="1"/>
    <col min="15876" max="15876" width="15" style="181" customWidth="1"/>
    <col min="15877" max="15877" width="10.28515625" style="181" customWidth="1"/>
    <col min="15878" max="15878" width="12.5703125" style="181" customWidth="1"/>
    <col min="15879" max="15879" width="8.85546875" style="181"/>
    <col min="15880" max="15880" width="12.85546875" style="181" customWidth="1"/>
    <col min="15881" max="15881" width="13" style="181" customWidth="1"/>
    <col min="15882" max="16125" width="8.85546875" style="181"/>
    <col min="16126" max="16126" width="45.5703125" style="181" customWidth="1"/>
    <col min="16127" max="16127" width="16.28515625" style="181" customWidth="1"/>
    <col min="16128" max="16128" width="16.42578125" style="181" customWidth="1"/>
    <col min="16129" max="16129" width="11" style="181" customWidth="1"/>
    <col min="16130" max="16130" width="14.140625" style="181" customWidth="1"/>
    <col min="16131" max="16131" width="9.28515625" style="181" customWidth="1"/>
    <col min="16132" max="16132" width="15" style="181" customWidth="1"/>
    <col min="16133" max="16133" width="10.28515625" style="181" customWidth="1"/>
    <col min="16134" max="16134" width="12.5703125" style="181" customWidth="1"/>
    <col min="16135" max="16135" width="8.85546875" style="181"/>
    <col min="16136" max="16136" width="12.85546875" style="181" customWidth="1"/>
    <col min="16137" max="16137" width="13" style="181" customWidth="1"/>
    <col min="16138" max="16384" width="8.85546875" style="181"/>
  </cols>
  <sheetData>
    <row r="1" spans="1:10">
      <c r="A1" s="187" t="s">
        <v>237</v>
      </c>
    </row>
    <row r="2" spans="1:10">
      <c r="A2" s="187" t="s">
        <v>185</v>
      </c>
    </row>
    <row r="3" spans="1:10">
      <c r="A3" s="187" t="s">
        <v>157</v>
      </c>
    </row>
    <row r="4" spans="1:10">
      <c r="A4" s="187" t="s">
        <v>138</v>
      </c>
    </row>
    <row r="5" spans="1:10">
      <c r="A5" s="187" t="s">
        <v>238</v>
      </c>
    </row>
    <row r="7" spans="1:10">
      <c r="B7" s="237" t="s">
        <v>242</v>
      </c>
      <c r="C7" s="238"/>
      <c r="D7" s="238"/>
      <c r="E7" s="238"/>
      <c r="F7" s="239"/>
    </row>
    <row r="8" spans="1:10" s="182" customFormat="1" ht="51">
      <c r="A8" s="188" t="s">
        <v>139</v>
      </c>
      <c r="B8" s="189" t="s">
        <v>158</v>
      </c>
      <c r="C8" s="189" t="s">
        <v>159</v>
      </c>
      <c r="D8" s="189" t="s">
        <v>160</v>
      </c>
      <c r="E8" s="194" t="s">
        <v>243</v>
      </c>
      <c r="F8" s="189" t="s">
        <v>239</v>
      </c>
      <c r="G8" s="190"/>
      <c r="H8" s="191" t="s">
        <v>186</v>
      </c>
      <c r="I8" s="183" t="s">
        <v>240</v>
      </c>
      <c r="J8" s="183" t="s">
        <v>241</v>
      </c>
    </row>
    <row r="9" spans="1:10">
      <c r="A9" s="189" t="s">
        <v>129</v>
      </c>
      <c r="B9" s="192">
        <v>19351054.510720056</v>
      </c>
      <c r="C9" s="192">
        <v>22251952.578479968</v>
      </c>
      <c r="D9" s="192">
        <v>664244.80088999961</v>
      </c>
      <c r="E9" s="195">
        <f>C9-D9</f>
        <v>21587707.777589969</v>
      </c>
      <c r="F9" s="192">
        <f t="shared" ref="F9:F43" si="0">E9/H9%</f>
        <v>134.66726133406874</v>
      </c>
      <c r="H9" s="193">
        <v>16030405.284649989</v>
      </c>
      <c r="I9" s="184">
        <v>39157454.240620114</v>
      </c>
      <c r="J9" s="185">
        <f>H9/I9%</f>
        <v>40.938323482788611</v>
      </c>
    </row>
    <row r="10" spans="1:10">
      <c r="A10" s="189" t="s">
        <v>56</v>
      </c>
      <c r="B10" s="192">
        <v>80580.452620000011</v>
      </c>
      <c r="C10" s="192">
        <v>90317.862059999985</v>
      </c>
      <c r="D10" s="192">
        <v>54.73556</v>
      </c>
      <c r="E10" s="195">
        <f t="shared" ref="E10:E43" si="1">C10-D10</f>
        <v>90263.126499999984</v>
      </c>
      <c r="F10" s="192">
        <f t="shared" si="0"/>
        <v>155.2226217337255</v>
      </c>
      <c r="H10" s="193">
        <v>58150.755019999997</v>
      </c>
      <c r="I10" s="186">
        <v>137075.62682</v>
      </c>
      <c r="J10" s="185">
        <f t="shared" ref="J10:J43" si="2">H10/I10%</f>
        <v>42.422388552240797</v>
      </c>
    </row>
    <row r="11" spans="1:10">
      <c r="A11" s="189" t="s">
        <v>161</v>
      </c>
      <c r="B11" s="192">
        <v>51169.209259999989</v>
      </c>
      <c r="C11" s="192">
        <v>121486.77852000002</v>
      </c>
      <c r="D11" s="192">
        <v>3621.2032600000002</v>
      </c>
      <c r="E11" s="195">
        <f t="shared" si="1"/>
        <v>117865.57526000003</v>
      </c>
      <c r="F11" s="192">
        <f t="shared" si="0"/>
        <v>167.12150885720885</v>
      </c>
      <c r="H11" s="193">
        <v>70526.873569999996</v>
      </c>
      <c r="I11" s="186">
        <v>234802.73765000002</v>
      </c>
      <c r="J11" s="185">
        <f t="shared" si="2"/>
        <v>30.036648752847277</v>
      </c>
    </row>
    <row r="12" spans="1:10">
      <c r="A12" s="189" t="s">
        <v>162</v>
      </c>
      <c r="B12" s="192">
        <v>17648.265610000002</v>
      </c>
      <c r="C12" s="192">
        <v>17305.902020000001</v>
      </c>
      <c r="D12" s="192">
        <v>642.21086000000003</v>
      </c>
      <c r="E12" s="195">
        <f t="shared" si="1"/>
        <v>16663.691160000002</v>
      </c>
      <c r="F12" s="192">
        <f t="shared" si="0"/>
        <v>95.19290898626322</v>
      </c>
      <c r="H12" s="193">
        <v>17505.181149999997</v>
      </c>
      <c r="I12" s="186">
        <v>29681.261720000006</v>
      </c>
      <c r="J12" s="185">
        <f t="shared" si="2"/>
        <v>58.977213688340456</v>
      </c>
    </row>
    <row r="13" spans="1:10">
      <c r="A13" s="189" t="s">
        <v>57</v>
      </c>
      <c r="B13" s="192">
        <v>14794.13601</v>
      </c>
      <c r="C13" s="192">
        <v>15893.66459</v>
      </c>
      <c r="D13" s="192">
        <v>607.12973</v>
      </c>
      <c r="E13" s="195">
        <f t="shared" si="1"/>
        <v>15286.53486</v>
      </c>
      <c r="F13" s="192">
        <f t="shared" si="0"/>
        <v>112.51297023400258</v>
      </c>
      <c r="H13" s="193">
        <v>13586.46459</v>
      </c>
      <c r="I13" s="186">
        <v>27866.347140000002</v>
      </c>
      <c r="J13" s="185">
        <f t="shared" si="2"/>
        <v>48.755814752977344</v>
      </c>
    </row>
    <row r="14" spans="1:10">
      <c r="A14" s="189" t="s">
        <v>163</v>
      </c>
      <c r="B14" s="192">
        <v>3556.9856099999997</v>
      </c>
      <c r="C14" s="192">
        <v>4447.8372099999997</v>
      </c>
      <c r="D14" s="192"/>
      <c r="E14" s="195">
        <f t="shared" si="1"/>
        <v>4447.8372099999997</v>
      </c>
      <c r="F14" s="192">
        <f t="shared" si="0"/>
        <v>90.289496808225564</v>
      </c>
      <c r="H14" s="193">
        <v>4926.1955900000012</v>
      </c>
      <c r="I14" s="186">
        <v>12693.220809999999</v>
      </c>
      <c r="J14" s="185">
        <f t="shared" si="2"/>
        <v>38.809658035090955</v>
      </c>
    </row>
    <row r="15" spans="1:10">
      <c r="A15" s="189" t="s">
        <v>58</v>
      </c>
      <c r="B15" s="192">
        <v>151039.62099</v>
      </c>
      <c r="C15" s="192">
        <v>151567.36788000001</v>
      </c>
      <c r="D15" s="192">
        <v>89.68301000000001</v>
      </c>
      <c r="E15" s="195">
        <f t="shared" si="1"/>
        <v>151477.68487</v>
      </c>
      <c r="F15" s="192">
        <f t="shared" si="0"/>
        <v>129.62821360209134</v>
      </c>
      <c r="H15" s="193">
        <v>116855.49053</v>
      </c>
      <c r="I15" s="186">
        <v>276080.04208000004</v>
      </c>
      <c r="J15" s="185">
        <f t="shared" si="2"/>
        <v>42.326670790689988</v>
      </c>
    </row>
    <row r="16" spans="1:10">
      <c r="A16" s="189" t="s">
        <v>164</v>
      </c>
      <c r="B16" s="192">
        <v>3116.9903699999995</v>
      </c>
      <c r="C16" s="192">
        <v>4276.5724800000007</v>
      </c>
      <c r="D16" s="192">
        <v>2401.09476</v>
      </c>
      <c r="E16" s="195">
        <f t="shared" si="1"/>
        <v>1875.4777200000008</v>
      </c>
      <c r="F16" s="192">
        <f t="shared" si="0"/>
        <v>56.345514329737327</v>
      </c>
      <c r="H16" s="193">
        <v>3328.5306600000004</v>
      </c>
      <c r="I16" s="186">
        <v>13749.022100000002</v>
      </c>
      <c r="J16" s="185">
        <f t="shared" si="2"/>
        <v>24.209217468637277</v>
      </c>
    </row>
    <row r="17" spans="1:10">
      <c r="A17" s="189" t="s">
        <v>165</v>
      </c>
      <c r="B17" s="192">
        <v>64372.247479999991</v>
      </c>
      <c r="C17" s="192">
        <v>31390.806509999999</v>
      </c>
      <c r="D17" s="192">
        <v>648.84110999999996</v>
      </c>
      <c r="E17" s="195">
        <f t="shared" si="1"/>
        <v>30741.965399999997</v>
      </c>
      <c r="F17" s="192">
        <f t="shared" si="0"/>
        <v>144.06760796869813</v>
      </c>
      <c r="H17" s="193">
        <v>21338.568629999998</v>
      </c>
      <c r="I17" s="186">
        <v>71935.64555999999</v>
      </c>
      <c r="J17" s="185">
        <f t="shared" si="2"/>
        <v>29.663414380846771</v>
      </c>
    </row>
    <row r="18" spans="1:10">
      <c r="A18" s="189" t="s">
        <v>59</v>
      </c>
      <c r="B18" s="192">
        <v>1233824.4997999999</v>
      </c>
      <c r="C18" s="192">
        <v>1226250.1787400001</v>
      </c>
      <c r="D18" s="192">
        <v>59.102719999999998</v>
      </c>
      <c r="E18" s="195">
        <f t="shared" si="1"/>
        <v>1226191.07602</v>
      </c>
      <c r="F18" s="192">
        <f t="shared" si="0"/>
        <v>583.35899518035217</v>
      </c>
      <c r="H18" s="193">
        <v>210194.93762000001</v>
      </c>
      <c r="I18" s="186">
        <v>840230.95407000009</v>
      </c>
      <c r="J18" s="185">
        <f t="shared" si="2"/>
        <v>25.016328736978259</v>
      </c>
    </row>
    <row r="19" spans="1:10">
      <c r="A19" s="189" t="s">
        <v>166</v>
      </c>
      <c r="B19" s="192">
        <v>61920.480560000004</v>
      </c>
      <c r="C19" s="192">
        <v>73181.086660000001</v>
      </c>
      <c r="D19" s="192">
        <v>0.1237</v>
      </c>
      <c r="E19" s="195">
        <f t="shared" si="1"/>
        <v>73180.962960000004</v>
      </c>
      <c r="F19" s="192">
        <f t="shared" si="0"/>
        <v>586.12420213841654</v>
      </c>
      <c r="H19" s="193">
        <v>12485.572629999999</v>
      </c>
      <c r="I19" s="186">
        <v>48499.752880000007</v>
      </c>
      <c r="J19" s="185">
        <f t="shared" si="2"/>
        <v>25.74357989182397</v>
      </c>
    </row>
    <row r="20" spans="1:10">
      <c r="A20" s="189" t="s">
        <v>167</v>
      </c>
      <c r="B20" s="192">
        <v>23171.405049999998</v>
      </c>
      <c r="C20" s="192">
        <v>23988.647069999999</v>
      </c>
      <c r="D20" s="192">
        <v>3314.3409799999995</v>
      </c>
      <c r="E20" s="195">
        <f t="shared" si="1"/>
        <v>20674.306089999998</v>
      </c>
      <c r="F20" s="192">
        <f t="shared" si="0"/>
        <v>136.65194390127209</v>
      </c>
      <c r="H20" s="193">
        <v>15129.17087</v>
      </c>
      <c r="I20" s="186">
        <v>39325.14071</v>
      </c>
      <c r="J20" s="185">
        <f t="shared" si="2"/>
        <v>38.472006957505428</v>
      </c>
    </row>
    <row r="21" spans="1:10">
      <c r="A21" s="189" t="s">
        <v>168</v>
      </c>
      <c r="B21" s="192">
        <v>55039.261470000005</v>
      </c>
      <c r="C21" s="192">
        <v>131050.97005</v>
      </c>
      <c r="D21" s="192">
        <v>63718.968999999997</v>
      </c>
      <c r="E21" s="195">
        <f t="shared" si="1"/>
        <v>67332.001050000006</v>
      </c>
      <c r="F21" s="192">
        <f t="shared" si="0"/>
        <v>141.76267240078045</v>
      </c>
      <c r="H21" s="193">
        <v>47496.283689999997</v>
      </c>
      <c r="I21" s="186">
        <v>246475.9767099999</v>
      </c>
      <c r="J21" s="185">
        <f t="shared" si="2"/>
        <v>19.27014726708374</v>
      </c>
    </row>
    <row r="22" spans="1:10">
      <c r="A22" s="189" t="s">
        <v>60</v>
      </c>
      <c r="B22" s="192">
        <v>587078.76236000028</v>
      </c>
      <c r="C22" s="192">
        <v>542882.88696000003</v>
      </c>
      <c r="D22" s="192">
        <v>8872.7508899999993</v>
      </c>
      <c r="E22" s="195">
        <f t="shared" si="1"/>
        <v>534010.13607000001</v>
      </c>
      <c r="F22" s="192">
        <f t="shared" si="0"/>
        <v>112.97745140837347</v>
      </c>
      <c r="H22" s="193">
        <v>472669.66054999997</v>
      </c>
      <c r="I22" s="186">
        <v>940852.19203000003</v>
      </c>
      <c r="J22" s="185">
        <f t="shared" si="2"/>
        <v>50.238460892582843</v>
      </c>
    </row>
    <row r="23" spans="1:10">
      <c r="A23" s="189" t="s">
        <v>169</v>
      </c>
      <c r="B23" s="192">
        <v>2405.7640000000001</v>
      </c>
      <c r="C23" s="192">
        <v>3182.0827699999995</v>
      </c>
      <c r="D23" s="192">
        <v>4497.9400099999993</v>
      </c>
      <c r="E23" s="195">
        <f t="shared" si="1"/>
        <v>-1315.8572399999998</v>
      </c>
      <c r="F23" s="192">
        <f t="shared" si="0"/>
        <v>-17.96420477044413</v>
      </c>
      <c r="H23" s="193">
        <v>7324.8844399999989</v>
      </c>
      <c r="I23" s="186">
        <v>18485.962969999997</v>
      </c>
      <c r="J23" s="185">
        <f t="shared" si="2"/>
        <v>39.624035014498354</v>
      </c>
    </row>
    <row r="24" spans="1:10">
      <c r="A24" s="189" t="s">
        <v>61</v>
      </c>
      <c r="B24" s="192">
        <v>193698.64408999999</v>
      </c>
      <c r="C24" s="192">
        <v>219884.09839999996</v>
      </c>
      <c r="D24" s="192">
        <v>5294.5472100000006</v>
      </c>
      <c r="E24" s="195">
        <f t="shared" si="1"/>
        <v>214589.55118999997</v>
      </c>
      <c r="F24" s="192">
        <f t="shared" si="0"/>
        <v>178.29176798477886</v>
      </c>
      <c r="H24" s="193">
        <v>120358.64224999998</v>
      </c>
      <c r="I24" s="186">
        <v>299582.78001999995</v>
      </c>
      <c r="J24" s="185">
        <f t="shared" si="2"/>
        <v>40.175420710751439</v>
      </c>
    </row>
    <row r="25" spans="1:10">
      <c r="A25" s="189" t="s">
        <v>62</v>
      </c>
      <c r="B25" s="192">
        <v>206155.04251000003</v>
      </c>
      <c r="C25" s="192">
        <v>202356.87496000002</v>
      </c>
      <c r="D25" s="192">
        <v>241.44211999999999</v>
      </c>
      <c r="E25" s="195">
        <f t="shared" si="1"/>
        <v>202115.43284000002</v>
      </c>
      <c r="F25" s="192">
        <f t="shared" si="0"/>
        <v>147.4447000859997</v>
      </c>
      <c r="H25" s="193">
        <v>137078.80495000002</v>
      </c>
      <c r="I25" s="186">
        <v>439582.77267999994</v>
      </c>
      <c r="J25" s="185">
        <f t="shared" si="2"/>
        <v>31.183843742163287</v>
      </c>
    </row>
    <row r="26" spans="1:10">
      <c r="A26" s="189" t="s">
        <v>170</v>
      </c>
      <c r="B26" s="192">
        <v>278763.50846000004</v>
      </c>
      <c r="C26" s="192">
        <v>274514.72457000002</v>
      </c>
      <c r="D26" s="192">
        <v>2.41648</v>
      </c>
      <c r="E26" s="195">
        <f t="shared" si="1"/>
        <v>274512.30809000001</v>
      </c>
      <c r="F26" s="192">
        <f t="shared" si="0"/>
        <v>277.67926394797536</v>
      </c>
      <c r="H26" s="193">
        <v>98859.491410000017</v>
      </c>
      <c r="I26" s="186">
        <v>259302.82362000001</v>
      </c>
      <c r="J26" s="185">
        <f t="shared" si="2"/>
        <v>38.125111801665312</v>
      </c>
    </row>
    <row r="27" spans="1:10">
      <c r="A27" s="189" t="s">
        <v>63</v>
      </c>
      <c r="B27" s="192">
        <v>5062.7513400000007</v>
      </c>
      <c r="C27" s="192">
        <v>25613.472160000001</v>
      </c>
      <c r="D27" s="192">
        <v>723.83268999999996</v>
      </c>
      <c r="E27" s="195">
        <f t="shared" si="1"/>
        <v>24889.639470000002</v>
      </c>
      <c r="F27" s="192">
        <f t="shared" si="0"/>
        <v>179.58367281049593</v>
      </c>
      <c r="H27" s="193">
        <v>13859.633829999999</v>
      </c>
      <c r="I27" s="186">
        <v>44244.898850000012</v>
      </c>
      <c r="J27" s="185">
        <f t="shared" si="2"/>
        <v>31.324817527523845</v>
      </c>
    </row>
    <row r="28" spans="1:10">
      <c r="A28" s="189" t="s">
        <v>171</v>
      </c>
      <c r="B28" s="192">
        <v>253580.49622000003</v>
      </c>
      <c r="C28" s="192">
        <v>304861.29773999995</v>
      </c>
      <c r="D28" s="192">
        <v>1601.1721300000002</v>
      </c>
      <c r="E28" s="195">
        <f t="shared" si="1"/>
        <v>303260.12560999993</v>
      </c>
      <c r="F28" s="192">
        <f t="shared" si="0"/>
        <v>146.58642258692552</v>
      </c>
      <c r="H28" s="193">
        <v>206881.45617999998</v>
      </c>
      <c r="I28" s="186">
        <v>389833.02880999993</v>
      </c>
      <c r="J28" s="185">
        <f t="shared" si="2"/>
        <v>53.069247829390974</v>
      </c>
    </row>
    <row r="29" spans="1:10">
      <c r="A29" s="189" t="s">
        <v>64</v>
      </c>
      <c r="B29" s="192">
        <v>122116.95233</v>
      </c>
      <c r="C29" s="192">
        <v>108482.41161999998</v>
      </c>
      <c r="D29" s="192">
        <v>483.50892000000005</v>
      </c>
      <c r="E29" s="195">
        <f t="shared" si="1"/>
        <v>107998.90269999999</v>
      </c>
      <c r="F29" s="192">
        <f t="shared" si="0"/>
        <v>141.81635643069734</v>
      </c>
      <c r="H29" s="193">
        <v>76154.052619999988</v>
      </c>
      <c r="I29" s="186">
        <v>105141.48159999998</v>
      </c>
      <c r="J29" s="185">
        <f t="shared" si="2"/>
        <v>72.430073707464288</v>
      </c>
    </row>
    <row r="30" spans="1:10">
      <c r="A30" s="189" t="s">
        <v>172</v>
      </c>
      <c r="B30" s="192">
        <v>559.70925999999997</v>
      </c>
      <c r="C30" s="192">
        <v>594.29499999999996</v>
      </c>
      <c r="D30" s="192">
        <v>9.6179400000000008</v>
      </c>
      <c r="E30" s="195">
        <f t="shared" si="1"/>
        <v>584.67705999999998</v>
      </c>
      <c r="F30" s="192">
        <f t="shared" si="0"/>
        <v>247.5819101861066</v>
      </c>
      <c r="H30" s="193">
        <v>236.155</v>
      </c>
      <c r="I30" s="186">
        <v>1514.76864</v>
      </c>
      <c r="J30" s="185">
        <f t="shared" si="2"/>
        <v>15.59016959844112</v>
      </c>
    </row>
    <row r="31" spans="1:10">
      <c r="A31" s="189" t="s">
        <v>173</v>
      </c>
      <c r="B31" s="192">
        <v>30700.098919999997</v>
      </c>
      <c r="C31" s="192">
        <v>37088.998420000004</v>
      </c>
      <c r="D31" s="192">
        <v>5930.4695999999994</v>
      </c>
      <c r="E31" s="195">
        <f t="shared" si="1"/>
        <v>31158.528820000003</v>
      </c>
      <c r="F31" s="192">
        <f t="shared" si="0"/>
        <v>175.34212984886742</v>
      </c>
      <c r="H31" s="193">
        <v>17770.132509999999</v>
      </c>
      <c r="I31" s="186">
        <v>58571.697719999996</v>
      </c>
      <c r="J31" s="185">
        <f t="shared" si="2"/>
        <v>30.339111211953444</v>
      </c>
    </row>
    <row r="32" spans="1:10">
      <c r="A32" s="189" t="s">
        <v>174</v>
      </c>
      <c r="B32" s="192">
        <v>-143996.89079000003</v>
      </c>
      <c r="C32" s="192">
        <v>31327.130339999996</v>
      </c>
      <c r="D32" s="192">
        <v>121.01010000000001</v>
      </c>
      <c r="E32" s="195">
        <f t="shared" si="1"/>
        <v>31206.120239999997</v>
      </c>
      <c r="F32" s="192">
        <f t="shared" si="0"/>
        <v>151.58246448404992</v>
      </c>
      <c r="H32" s="193">
        <v>20586.893309999999</v>
      </c>
      <c r="I32" s="186">
        <v>125267.66402000001</v>
      </c>
      <c r="J32" s="185">
        <f t="shared" si="2"/>
        <v>16.434323630967633</v>
      </c>
    </row>
    <row r="33" spans="1:10">
      <c r="A33" s="189" t="s">
        <v>65</v>
      </c>
      <c r="B33" s="192">
        <v>243065.27426000006</v>
      </c>
      <c r="C33" s="192">
        <v>486274.44546999998</v>
      </c>
      <c r="D33" s="192">
        <v>4510.4824800000006</v>
      </c>
      <c r="E33" s="195">
        <f t="shared" si="1"/>
        <v>481763.96298999997</v>
      </c>
      <c r="F33" s="192">
        <f t="shared" si="0"/>
        <v>116.9128578803862</v>
      </c>
      <c r="H33" s="193">
        <v>412070.98323000001</v>
      </c>
      <c r="I33" s="186">
        <v>1120735.2345999994</v>
      </c>
      <c r="J33" s="185">
        <f t="shared" si="2"/>
        <v>36.767915428042365</v>
      </c>
    </row>
    <row r="34" spans="1:10">
      <c r="A34" s="189" t="s">
        <v>175</v>
      </c>
      <c r="B34" s="192">
        <v>1502.90643</v>
      </c>
      <c r="C34" s="192">
        <v>1456.04574</v>
      </c>
      <c r="D34" s="192">
        <v>6.5540200000000004</v>
      </c>
      <c r="E34" s="195">
        <f t="shared" si="1"/>
        <v>1449.49172</v>
      </c>
      <c r="F34" s="192">
        <f t="shared" si="0"/>
        <v>133.25041944474771</v>
      </c>
      <c r="H34" s="193">
        <v>1087.7952399999999</v>
      </c>
      <c r="I34" s="186">
        <v>1814.3712500000001</v>
      </c>
      <c r="J34" s="185">
        <f t="shared" si="2"/>
        <v>59.954391362848135</v>
      </c>
    </row>
    <row r="35" spans="1:10">
      <c r="A35" s="189" t="s">
        <v>66</v>
      </c>
      <c r="B35" s="192">
        <v>3383903.9919499992</v>
      </c>
      <c r="C35" s="192">
        <v>3367917.3795899991</v>
      </c>
      <c r="D35" s="192">
        <v>6851.7054699999999</v>
      </c>
      <c r="E35" s="195">
        <f t="shared" si="1"/>
        <v>3361065.6741199992</v>
      </c>
      <c r="F35" s="192">
        <f t="shared" si="0"/>
        <v>370.01895870135559</v>
      </c>
      <c r="H35" s="193">
        <v>908349.58455000003</v>
      </c>
      <c r="I35" s="186">
        <v>4397590.1422900036</v>
      </c>
      <c r="J35" s="185">
        <f t="shared" si="2"/>
        <v>20.655621719148787</v>
      </c>
    </row>
    <row r="36" spans="1:10">
      <c r="A36" s="189" t="s">
        <v>176</v>
      </c>
      <c r="B36" s="192">
        <v>145126.77364999996</v>
      </c>
      <c r="C36" s="192">
        <v>200259.31432999999</v>
      </c>
      <c r="D36" s="192">
        <v>2244.1277100000002</v>
      </c>
      <c r="E36" s="195">
        <f t="shared" si="1"/>
        <v>198015.18661999999</v>
      </c>
      <c r="F36" s="192">
        <f t="shared" si="0"/>
        <v>171.34317394161371</v>
      </c>
      <c r="H36" s="193">
        <v>115566.42851000001</v>
      </c>
      <c r="I36" s="186">
        <v>320385.94942000014</v>
      </c>
      <c r="J36" s="185">
        <f t="shared" si="2"/>
        <v>36.071003962318507</v>
      </c>
    </row>
    <row r="37" spans="1:10">
      <c r="A37" s="189" t="s">
        <v>177</v>
      </c>
      <c r="B37" s="192">
        <v>6101.6159599999992</v>
      </c>
      <c r="C37" s="192">
        <v>5982.14095</v>
      </c>
      <c r="D37" s="192">
        <v>131.95179999999999</v>
      </c>
      <c r="E37" s="195">
        <f t="shared" si="1"/>
        <v>5850.1891500000002</v>
      </c>
      <c r="F37" s="192">
        <f t="shared" si="0"/>
        <v>169.62518705175151</v>
      </c>
      <c r="H37" s="193">
        <v>3448.8917899999997</v>
      </c>
      <c r="I37" s="186">
        <v>4179.4737899999991</v>
      </c>
      <c r="J37" s="185">
        <f t="shared" si="2"/>
        <v>82.519761177877854</v>
      </c>
    </row>
    <row r="38" spans="1:10">
      <c r="A38" s="189" t="s">
        <v>178</v>
      </c>
      <c r="B38" s="192">
        <v>15030.0918</v>
      </c>
      <c r="C38" s="192">
        <v>16770.255000000001</v>
      </c>
      <c r="D38" s="192">
        <v>5.4297700000000004</v>
      </c>
      <c r="E38" s="195">
        <f t="shared" si="1"/>
        <v>16764.825230000002</v>
      </c>
      <c r="F38" s="192">
        <f t="shared" si="0"/>
        <v>121.52602637646062</v>
      </c>
      <c r="H38" s="193">
        <v>13795.254999999999</v>
      </c>
      <c r="I38" s="186">
        <v>21320.199110000005</v>
      </c>
      <c r="J38" s="185">
        <f t="shared" si="2"/>
        <v>64.705094585770013</v>
      </c>
    </row>
    <row r="39" spans="1:10">
      <c r="A39" s="189" t="s">
        <v>179</v>
      </c>
      <c r="B39" s="192">
        <v>54355.129719999997</v>
      </c>
      <c r="C39" s="192">
        <v>69138.964120000004</v>
      </c>
      <c r="D39" s="192">
        <v>1.4339999999999999</v>
      </c>
      <c r="E39" s="195">
        <f t="shared" si="1"/>
        <v>69137.53012000001</v>
      </c>
      <c r="F39" s="192">
        <f t="shared" si="0"/>
        <v>90.633253871055643</v>
      </c>
      <c r="H39" s="193">
        <v>76282.740789999996</v>
      </c>
      <c r="I39" s="186">
        <v>198020.23907000001</v>
      </c>
      <c r="J39" s="185">
        <f t="shared" si="2"/>
        <v>38.522699067661513</v>
      </c>
    </row>
    <row r="40" spans="1:10">
      <c r="A40" s="189" t="s">
        <v>180</v>
      </c>
      <c r="B40" s="192">
        <v>152989.74032999997</v>
      </c>
      <c r="C40" s="192">
        <v>152828.22803</v>
      </c>
      <c r="D40" s="192">
        <v>550.99699999999996</v>
      </c>
      <c r="E40" s="195">
        <f t="shared" si="1"/>
        <v>152277.23103</v>
      </c>
      <c r="F40" s="192">
        <f t="shared" si="0"/>
        <v>196.29962796961692</v>
      </c>
      <c r="H40" s="193">
        <v>77573.876530000009</v>
      </c>
      <c r="I40" s="186">
        <v>96977.112049999996</v>
      </c>
      <c r="J40" s="185">
        <f t="shared" si="2"/>
        <v>79.991943346388823</v>
      </c>
    </row>
    <row r="41" spans="1:10">
      <c r="A41" s="189" t="s">
        <v>68</v>
      </c>
      <c r="B41" s="192">
        <v>102078.29334</v>
      </c>
      <c r="C41" s="192">
        <v>236722.24869000001</v>
      </c>
      <c r="D41" s="192">
        <v>1916.7987200000002</v>
      </c>
      <c r="E41" s="195">
        <f t="shared" si="1"/>
        <v>234805.44997000002</v>
      </c>
      <c r="F41" s="192">
        <f t="shared" si="0"/>
        <v>88.802170815286857</v>
      </c>
      <c r="H41" s="193">
        <v>264414.08786999993</v>
      </c>
      <c r="I41" s="186">
        <v>613585.51694999961</v>
      </c>
      <c r="J41" s="185">
        <f t="shared" si="2"/>
        <v>43.093273971710573</v>
      </c>
    </row>
    <row r="42" spans="1:10">
      <c r="A42" s="189" t="s">
        <v>69</v>
      </c>
      <c r="B42" s="192">
        <v>4274254.2790400004</v>
      </c>
      <c r="C42" s="192">
        <v>4109855.2116300003</v>
      </c>
      <c r="D42" s="192">
        <v>537.78845999999999</v>
      </c>
      <c r="E42" s="195">
        <f t="shared" si="1"/>
        <v>4109317.4231700003</v>
      </c>
      <c r="F42" s="192">
        <f t="shared" si="0"/>
        <v>132.45383182862244</v>
      </c>
      <c r="H42" s="193">
        <v>3102452.6557200002</v>
      </c>
      <c r="I42" s="186">
        <v>6245398.3101200005</v>
      </c>
      <c r="J42" s="185">
        <f t="shared" si="2"/>
        <v>49.675817324458031</v>
      </c>
    </row>
    <row r="43" spans="1:10">
      <c r="A43" s="189" t="s">
        <v>67</v>
      </c>
      <c r="B43" s="192">
        <v>7676288.0207100017</v>
      </c>
      <c r="C43" s="192">
        <v>9962802.3982000109</v>
      </c>
      <c r="D43" s="192">
        <v>544551.38867999997</v>
      </c>
      <c r="E43" s="195">
        <f t="shared" si="1"/>
        <v>9418251.009520011</v>
      </c>
      <c r="F43" s="192">
        <f t="shared" si="0"/>
        <v>101.35806126081471</v>
      </c>
      <c r="H43" s="193">
        <v>9292059.153819995</v>
      </c>
      <c r="I43" s="186">
        <v>21476651.892760038</v>
      </c>
      <c r="J43" s="185">
        <f t="shared" si="2"/>
        <v>43.265864717732967</v>
      </c>
    </row>
  </sheetData>
  <mergeCells count="1">
    <mergeCell ref="B7:F7"/>
  </mergeCells>
  <pageMargins left="0.75" right="0.75" top="1" bottom="1" header="0.5" footer="0.5"/>
  <pageSetup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Финансы</vt:lpstr>
      <vt:lpstr>Прибыль</vt:lpstr>
      <vt:lpstr>НДФЛ</vt:lpstr>
      <vt:lpstr>Акциз</vt:lpstr>
      <vt:lpstr>по предприятиям!</vt:lpstr>
      <vt:lpstr>РФО 2021</vt:lpstr>
      <vt:lpstr>Налогооблагаемая прибыль-2021</vt:lpstr>
      <vt:lpstr>Налог на прибыль 05-2022</vt:lpstr>
      <vt:lpstr>Лист2</vt:lpstr>
      <vt:lpstr>Финансы!Заголовки_для_печати</vt:lpstr>
      <vt:lpstr>'Налогооблагаемая прибыль-2021'!Область_печати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nnepushkina</cp:lastModifiedBy>
  <cp:lastPrinted>2022-08-17T06:46:15Z</cp:lastPrinted>
  <dcterms:created xsi:type="dcterms:W3CDTF">2001-05-23T09:58:55Z</dcterms:created>
  <dcterms:modified xsi:type="dcterms:W3CDTF">2022-08-17T06:46:41Z</dcterms:modified>
</cp:coreProperties>
</file>